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pivotCache/pivotCacheDefinition7.xml" ContentType="application/vnd.openxmlformats-officedocument.spreadsheetml.pivotCacheDefinition+xml"/>
  <Override PartName="/xl/pivotCache/pivotCacheRecords7.xml" ContentType="application/vnd.openxmlformats-officedocument.spreadsheetml.pivotCacheRecords+xml"/>
  <Override PartName="/xl/pivotCache/pivotCacheDefinition8.xml" ContentType="application/vnd.openxmlformats-officedocument.spreadsheetml.pivotCacheDefinition+xml"/>
  <Override PartName="/xl/pivotCache/pivotCacheRecords8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pivotTables/pivotTable3.xml" ContentType="application/vnd.openxmlformats-officedocument.spreadsheetml.pivotTab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pivotTables/pivotTable4.xml" ContentType="application/vnd.openxmlformats-officedocument.spreadsheetml.pivotTabl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pivotTables/pivotTable5.xml" ContentType="application/vnd.openxmlformats-officedocument.spreadsheetml.pivotTable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pivotTables/pivotTable6.xml" ContentType="application/vnd.openxmlformats-officedocument.spreadsheetml.pivotTab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pivotTables/pivotTable7.xml" ContentType="application/vnd.openxmlformats-officedocument.spreadsheetml.pivotTable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pivotTables/pivotTable8.xml" ContentType="application/vnd.openxmlformats-officedocument.spreadsheetml.pivotTab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pivotTables/pivotTable9.xml" ContentType="application/vnd.openxmlformats-officedocument.spreadsheetml.pivotTable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Argot et Verlan\"/>
    </mc:Choice>
  </mc:AlternateContent>
  <xr:revisionPtr revIDLastSave="0" documentId="13_ncr:1_{6CE4145A-17F4-48DA-88DB-09BD55FD807E}" xr6:coauthVersionLast="44" xr6:coauthVersionMax="44" xr10:uidLastSave="{00000000-0000-0000-0000-000000000000}"/>
  <bookViews>
    <workbookView xWindow="-110" yWindow="-110" windowWidth="19420" windowHeight="10420" tabRatio="646" xr2:uid="{952D3A78-9F3E-4199-90F1-2593F11F9CF9}"/>
  </bookViews>
  <sheets>
    <sheet name="Analyse" sheetId="1" r:id="rId1"/>
    <sheet name="Fragestellung 1 - Ergebnisse" sheetId="21" r:id="rId2"/>
    <sheet name="Hypothese 1.1 - Ergebnisse" sheetId="27" r:id="rId3"/>
    <sheet name="Hypothese 1.2 - Ergebnisse" sheetId="29" r:id="rId4"/>
    <sheet name="Verlan" sheetId="2" r:id="rId5"/>
    <sheet name="Régistre de langue" sheetId="56" r:id="rId6"/>
    <sheet name="Bildungsart" sheetId="52" r:id="rId7"/>
    <sheet name="Fragestelung 2 - Ergebnisse" sheetId="33" r:id="rId8"/>
    <sheet name="Hypothese 2.1 - Ergebnisse" sheetId="41" r:id="rId9"/>
    <sheet name="Hypothese 2.2 - Ergebnisse" sheetId="42" r:id="rId10"/>
    <sheet name="Hypothese 2.3 - Ergebnisse" sheetId="49" r:id="rId11"/>
    <sheet name="Raptexte Sammlung 2000-2020" sheetId="3" r:id="rId12"/>
  </sheets>
  <definedNames>
    <definedName name="_xlnm._FilterDatabase" localSheetId="0" hidden="1">Analyse!$A$3:$P$202</definedName>
    <definedName name="_xlnm._FilterDatabase" localSheetId="4" hidden="1">Verlan!$A$3:$I$34</definedName>
  </definedNames>
  <calcPr calcId="191029"/>
  <pivotCaches>
    <pivotCache cacheId="0" r:id="rId13"/>
    <pivotCache cacheId="1" r:id="rId14"/>
    <pivotCache cacheId="2" r:id="rId15"/>
    <pivotCache cacheId="3" r:id="rId16"/>
    <pivotCache cacheId="4" r:id="rId17"/>
    <pivotCache cacheId="5" r:id="rId18"/>
    <pivotCache cacheId="6" r:id="rId19"/>
    <pivotCache cacheId="7" r:id="rId20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" i="56" l="1"/>
  <c r="C10" i="41"/>
  <c r="C6" i="41"/>
  <c r="C4" i="41"/>
  <c r="C16" i="41"/>
  <c r="C23" i="27"/>
  <c r="C22" i="27"/>
  <c r="C21" i="27"/>
  <c r="C20" i="27"/>
  <c r="C19" i="27"/>
  <c r="C18" i="27"/>
  <c r="C17" i="27"/>
  <c r="C16" i="27"/>
  <c r="C15" i="27"/>
  <c r="C14" i="27"/>
  <c r="C13" i="27"/>
  <c r="C12" i="27"/>
  <c r="C11" i="27"/>
  <c r="C10" i="27"/>
  <c r="C9" i="27"/>
  <c r="C8" i="27"/>
  <c r="C7" i="27"/>
  <c r="C6" i="27"/>
  <c r="C5" i="27"/>
  <c r="C6" i="21"/>
  <c r="C5" i="21"/>
  <c r="C4" i="21"/>
</calcChain>
</file>

<file path=xl/sharedStrings.xml><?xml version="1.0" encoding="utf-8"?>
<sst xmlns="http://schemas.openxmlformats.org/spreadsheetml/2006/main" count="2878" uniqueCount="656">
  <si>
    <t>Rapper</t>
  </si>
  <si>
    <t>Lied</t>
  </si>
  <si>
    <t>Erscheinungsjahr</t>
  </si>
  <si>
    <t>Bedeutung</t>
  </si>
  <si>
    <t>Verlan</t>
  </si>
  <si>
    <t>Bildungsart</t>
  </si>
  <si>
    <t>einsilbig</t>
  </si>
  <si>
    <t>zweisilbig</t>
  </si>
  <si>
    <t>Type de lexemes verlanisé</t>
  </si>
  <si>
    <t>neutre</t>
  </si>
  <si>
    <t>Dictionnaires dans lesquels le lexème est attesté</t>
  </si>
  <si>
    <t>Konnotation/
Sens connotatif</t>
  </si>
  <si>
    <t>Lunatik</t>
  </si>
  <si>
    <t>Expression Direct</t>
  </si>
  <si>
    <t>Fonky Family</t>
  </si>
  <si>
    <t xml:space="preserve">Sniper </t>
  </si>
  <si>
    <t>Rohff</t>
  </si>
  <si>
    <t xml:space="preserve">Booba </t>
  </si>
  <si>
    <t>Diams</t>
  </si>
  <si>
    <t>IAM</t>
  </si>
  <si>
    <t>Soprano</t>
  </si>
  <si>
    <t>Southside 13</t>
  </si>
  <si>
    <t>Stromae</t>
  </si>
  <si>
    <t>Sexion d’Assaut</t>
  </si>
  <si>
    <t>Oreal San</t>
  </si>
  <si>
    <t>Maître Gims</t>
  </si>
  <si>
    <t>Niska</t>
  </si>
  <si>
    <t>Booba</t>
  </si>
  <si>
    <t>Kery James feat. Orelsan</t>
  </si>
  <si>
    <t>Sofian feat. Suprême NTM</t>
  </si>
  <si>
    <t xml:space="preserve">Bigflo &amp; Oli </t>
  </si>
  <si>
    <t xml:space="preserve">Dadju </t>
  </si>
  <si>
    <t>PNL</t>
  </si>
  <si>
    <t>Ninho</t>
  </si>
  <si>
    <t>Larry</t>
  </si>
  <si>
    <t>MC Solaar</t>
  </si>
  <si>
    <t>La Lettre</t>
  </si>
  <si>
    <t>Pas l`temps pour les regrets</t>
  </si>
  <si>
    <t>Condamné à réussir</t>
  </si>
  <si>
    <t>Arrete ou ma mere va tirrer</t>
  </si>
  <si>
    <t>On est encore là</t>
  </si>
  <si>
    <t>Suprême NTM</t>
  </si>
  <si>
    <t>À qui la faute</t>
  </si>
  <si>
    <t>Sur le drapeau</t>
  </si>
  <si>
    <t>Promesses</t>
  </si>
  <si>
    <t>Reine</t>
  </si>
  <si>
    <t>Zoulou tchaing</t>
  </si>
  <si>
    <t>Lette à une femme</t>
  </si>
  <si>
    <t>Enfant compliqué</t>
  </si>
  <si>
    <t>Chasse à l‘homme</t>
  </si>
  <si>
    <t>Petite fille</t>
  </si>
  <si>
    <t>Sappé comme jamais</t>
  </si>
  <si>
    <t>Bella</t>
  </si>
  <si>
    <t>Suicide Sociale</t>
  </si>
  <si>
    <t>Au bout de souffle</t>
  </si>
  <si>
    <t>Désolé</t>
  </si>
  <si>
    <t>Avant qu’elle parte</t>
  </si>
  <si>
    <t>Ma direction</t>
  </si>
  <si>
    <t>Demon One</t>
  </si>
  <si>
    <t>La dance des leurs-deas</t>
  </si>
  <si>
    <t>Chasseur</t>
  </si>
  <si>
    <t>CQFD</t>
  </si>
  <si>
    <t>Les raisons de la colère</t>
  </si>
  <si>
    <t>AVF</t>
  </si>
  <si>
    <t>La belle et le bad boy</t>
  </si>
  <si>
    <t>Art de Rue</t>
  </si>
  <si>
    <t>35 heures</t>
  </si>
  <si>
    <t>La fierté des nôtres</t>
  </si>
  <si>
    <t>Pitbull</t>
  </si>
  <si>
    <t>La boulette</t>
  </si>
  <si>
    <t>Jeune demoiselle</t>
  </si>
  <si>
    <t>Ça vient de la rue</t>
  </si>
  <si>
    <t>À le bien</t>
  </si>
  <si>
    <t>Alors on dance</t>
  </si>
  <si>
    <t>Repère</t>
  </si>
  <si>
    <t>Sinik</t>
  </si>
  <si>
    <t>Une époque formidable</t>
  </si>
  <si>
    <t>Neg'marrons</t>
  </si>
  <si>
    <t xml:space="preserve">dis moi si j'te saoule </t>
  </si>
  <si>
    <t>Lino</t>
  </si>
  <si>
    <t>Wolfgang</t>
  </si>
  <si>
    <t>Herrkunft</t>
  </si>
  <si>
    <t>Raptexte Sammlung 2000-2020</t>
  </si>
  <si>
    <t>putain</t>
  </si>
  <si>
    <t>Condamné à reussir</t>
  </si>
  <si>
    <t>Expression Direkt</t>
  </si>
  <si>
    <t xml:space="preserve">Île-de-France </t>
  </si>
  <si>
    <t xml:space="preserve">nom.: prostituée
adj.: putain de - marquant le mépris, l'exaspération, etc.
</t>
  </si>
  <si>
    <t>fric</t>
  </si>
  <si>
    <t>nom.</t>
  </si>
  <si>
    <t>familier</t>
  </si>
  <si>
    <t>argent</t>
  </si>
  <si>
    <t>LGR</t>
  </si>
  <si>
    <t>populace</t>
  </si>
  <si>
    <t xml:space="preserve">nom. </t>
  </si>
  <si>
    <t>biz</t>
  </si>
  <si>
    <t>beat</t>
  </si>
  <si>
    <t>franc</t>
  </si>
  <si>
    <t>bonhomme</t>
  </si>
  <si>
    <t>bide</t>
  </si>
  <si>
    <t>dealer</t>
  </si>
  <si>
    <t>boss</t>
  </si>
  <si>
    <t>crade</t>
  </si>
  <si>
    <t>négoce</t>
  </si>
  <si>
    <t>ouais</t>
  </si>
  <si>
    <t>sique-mu</t>
  </si>
  <si>
    <t>peace</t>
  </si>
  <si>
    <t>life</t>
  </si>
  <si>
    <t>debarquer</t>
  </si>
  <si>
    <t>pote</t>
  </si>
  <si>
    <t>bande</t>
  </si>
  <si>
    <t>foot</t>
  </si>
  <si>
    <t>mac</t>
  </si>
  <si>
    <t>rap</t>
  </si>
  <si>
    <t>hall</t>
  </si>
  <si>
    <t>môme</t>
  </si>
  <si>
    <t>fiston</t>
  </si>
  <si>
    <t>label</t>
  </si>
  <si>
    <t>flingue</t>
  </si>
  <si>
    <t>jungle</t>
  </si>
  <si>
    <t>gosse</t>
  </si>
  <si>
    <t>tron-li</t>
  </si>
  <si>
    <t>déconner</t>
  </si>
  <si>
    <t>flow</t>
  </si>
  <si>
    <t>taf</t>
  </si>
  <si>
    <t>love</t>
  </si>
  <si>
    <t xml:space="preserve">Paris </t>
  </si>
  <si>
    <t xml:space="preserve">Sexion d'Assaut </t>
  </si>
  <si>
    <t>Banlieue Paris Norden</t>
  </si>
  <si>
    <t>tébe</t>
  </si>
  <si>
    <t>plaquer</t>
  </si>
  <si>
    <t>clamser</t>
  </si>
  <si>
    <t>marre</t>
  </si>
  <si>
    <t>la hess</t>
  </si>
  <si>
    <t>baffes</t>
  </si>
  <si>
    <t>profs</t>
  </si>
  <si>
    <t>maths</t>
  </si>
  <si>
    <t>défoncer</t>
  </si>
  <si>
    <t>con</t>
  </si>
  <si>
    <t>sapés</t>
  </si>
  <si>
    <t>thune</t>
  </si>
  <si>
    <t>les mélos</t>
  </si>
  <si>
    <t>dream</t>
  </si>
  <si>
    <t>go</t>
  </si>
  <si>
    <t>coquin</t>
  </si>
  <si>
    <t>croco</t>
  </si>
  <si>
    <t>geule</t>
  </si>
  <si>
    <t>zizir</t>
  </si>
  <si>
    <t>amigos</t>
  </si>
  <si>
    <t>canon</t>
  </si>
  <si>
    <t>synthé</t>
  </si>
  <si>
    <t>kill</t>
  </si>
  <si>
    <t>Enfant comliqué</t>
  </si>
  <si>
    <t>Strasbourg</t>
  </si>
  <si>
    <t>Marocain</t>
  </si>
  <si>
    <t>Sapé comme jamais</t>
  </si>
  <si>
    <t>Kongo</t>
  </si>
  <si>
    <t>métonymie</t>
  </si>
  <si>
    <t>marché</t>
  </si>
  <si>
    <t>trafic, commerce illégal</t>
  </si>
  <si>
    <t>argotique</t>
  </si>
  <si>
    <t>TAB</t>
  </si>
  <si>
    <t>musique</t>
  </si>
  <si>
    <t>gagner rien
homme ou femme à qui on pe se fier, notamment pour le recel</t>
  </si>
  <si>
    <t>AFP</t>
  </si>
  <si>
    <t>pépettes</t>
  </si>
  <si>
    <t>richesse</t>
  </si>
  <si>
    <t>argent, pièce de monnaie</t>
  </si>
  <si>
    <t>verbe</t>
  </si>
  <si>
    <t>embêter, le contrarier, emenner, sair</t>
  </si>
  <si>
    <t>déconner, merder</t>
  </si>
  <si>
    <t>Bas peuple, basses classes de la population ; le peuple</t>
  </si>
  <si>
    <t>bagne, prison a perpétuité</t>
  </si>
  <si>
    <t>(à) perpète</t>
  </si>
  <si>
    <t>tête
cerveau</t>
  </si>
  <si>
    <t>crâne</t>
  </si>
  <si>
    <t>péter</t>
  </si>
  <si>
    <t>émettre des pets</t>
  </si>
  <si>
    <t>s'enerver, esploser</t>
  </si>
  <si>
    <t>(s'en batre les )couilles</t>
  </si>
  <si>
    <t>testicule</t>
  </si>
  <si>
    <t>s'en moquer, n'en avoir que faire</t>
  </si>
  <si>
    <t>Personne qui maîtrise un domaine</t>
  </si>
  <si>
    <t>bon homme</t>
  </si>
  <si>
    <t>ventre</t>
  </si>
  <si>
    <t>Trafiquer, vendre de la drogue, revendre (de la drogue), à petite échelle.</t>
  </si>
  <si>
    <t>chef d'emploi, patron, chef d'une bande</t>
  </si>
  <si>
    <t>adj.</t>
  </si>
  <si>
    <t>l'argent volé</t>
  </si>
  <si>
    <t>affaire</t>
  </si>
  <si>
    <t>interj.</t>
  </si>
  <si>
    <t>oui</t>
  </si>
  <si>
    <t>métaphore</t>
  </si>
  <si>
    <t>verlan</t>
  </si>
  <si>
    <t>courrant</t>
  </si>
  <si>
    <t>TAF</t>
  </si>
  <si>
    <t>vie</t>
  </si>
  <si>
    <t>calme</t>
  </si>
  <si>
    <t>debarasser</t>
  </si>
  <si>
    <t>ter-inspec</t>
  </si>
  <si>
    <t>dreisilbig</t>
  </si>
  <si>
    <t>inspecteur</t>
  </si>
  <si>
    <t>Valeur</t>
  </si>
  <si>
    <t>camarade, ami, copain</t>
  </si>
  <si>
    <t>equipe</t>
  </si>
  <si>
    <t>football</t>
  </si>
  <si>
    <t>embaler</t>
  </si>
  <si>
    <t>arrêter</t>
  </si>
  <si>
    <t>séduire</t>
  </si>
  <si>
    <t>souteneur</t>
  </si>
  <si>
    <t>proxénète</t>
  </si>
  <si>
    <t>style de la musique</t>
  </si>
  <si>
    <t>grande salle</t>
  </si>
  <si>
    <t>enfant</t>
  </si>
  <si>
    <t>fils</t>
  </si>
  <si>
    <t>marque, compagnie</t>
  </si>
  <si>
    <t>arme à feu</t>
  </si>
  <si>
    <t>Bedeutung/ Sens dénotatif 
signification lexicale</t>
  </si>
  <si>
    <t>forêt tropical</t>
  </si>
  <si>
    <t xml:space="preserve">keufs </t>
  </si>
  <si>
    <t>policier</t>
  </si>
  <si>
    <t>prison/loi/autorité</t>
  </si>
  <si>
    <t>LGR, LPR, TAF, AFP, CTT</t>
  </si>
  <si>
    <t>n'en avoir rien à foutre</t>
  </si>
  <si>
    <t>expression figée</t>
  </si>
  <si>
    <t>n'en avoir que faire, se moquer de</t>
  </si>
  <si>
    <t>enfant, jeune garçon ou fille</t>
  </si>
  <si>
    <t>famille</t>
  </si>
  <si>
    <t>tèce</t>
  </si>
  <si>
    <t>TAF, CTT</t>
  </si>
  <si>
    <t>Zus. Erklärung</t>
  </si>
  <si>
    <t>de pérpétuité</t>
  </si>
  <si>
    <t>apocope</t>
  </si>
  <si>
    <t>de bidon</t>
  </si>
  <si>
    <r>
      <t xml:space="preserve">de </t>
    </r>
    <r>
      <rPr>
        <i/>
        <sz val="11"/>
        <color theme="1"/>
        <rFont val="Calibri"/>
        <family val="2"/>
        <scheme val="minor"/>
      </rPr>
      <t>cradingue</t>
    </r>
  </si>
  <si>
    <r>
      <t xml:space="preserve">de </t>
    </r>
    <r>
      <rPr>
        <i/>
        <sz val="11"/>
        <color theme="1"/>
        <rFont val="Calibri"/>
        <family val="2"/>
        <scheme val="minor"/>
      </rPr>
      <t>poteau</t>
    </r>
  </si>
  <si>
    <r>
      <t xml:space="preserve">de </t>
    </r>
    <r>
      <rPr>
        <i/>
        <sz val="11"/>
        <color theme="1"/>
        <rFont val="Calibri"/>
        <family val="2"/>
        <scheme val="minor"/>
      </rPr>
      <t>football</t>
    </r>
  </si>
  <si>
    <r>
      <t xml:space="preserve"> de </t>
    </r>
    <r>
      <rPr>
        <i/>
        <sz val="11"/>
        <color theme="1"/>
        <rFont val="Calibri"/>
        <family val="2"/>
        <scheme val="minor"/>
      </rPr>
      <t>maquereau</t>
    </r>
  </si>
  <si>
    <r>
      <t xml:space="preserve">de </t>
    </r>
    <r>
      <rPr>
        <i/>
        <sz val="11"/>
        <color theme="1"/>
        <rFont val="Calibri"/>
        <family val="2"/>
        <scheme val="minor"/>
      </rPr>
      <t>flingot</t>
    </r>
  </si>
  <si>
    <t>cité dortoir</t>
  </si>
  <si>
    <t>lieu</t>
  </si>
  <si>
    <r>
      <t xml:space="preserve">de </t>
    </r>
    <r>
      <rPr>
        <i/>
        <sz val="11"/>
        <color theme="1"/>
        <rFont val="Calibri"/>
        <family val="2"/>
        <scheme val="minor"/>
      </rPr>
      <t>bisness</t>
    </r>
  </si>
  <si>
    <t>de litron</t>
  </si>
  <si>
    <t>mesure de capacité</t>
  </si>
  <si>
    <t>"le biz des tron-li" - faire qc. Illegal</t>
  </si>
  <si>
    <t>litron</t>
  </si>
  <si>
    <t>kein</t>
  </si>
  <si>
    <t>rigoler, blaguer</t>
  </si>
  <si>
    <t>TAF, AFP</t>
  </si>
  <si>
    <t>anglicisme</t>
  </si>
  <si>
    <t>Débit de parole dans une chanson</t>
  </si>
  <si>
    <t>mic</t>
  </si>
  <si>
    <r>
      <t xml:space="preserve">de </t>
    </r>
    <r>
      <rPr>
        <i/>
        <sz val="11"/>
        <color theme="1"/>
        <rFont val="Calibri"/>
        <family val="2"/>
        <scheme val="minor"/>
      </rPr>
      <t>microphone</t>
    </r>
  </si>
  <si>
    <r>
      <t xml:space="preserve">de </t>
    </r>
    <r>
      <rPr>
        <i/>
        <sz val="11"/>
        <color theme="1"/>
        <rFont val="Calibri"/>
        <family val="2"/>
        <scheme val="minor"/>
      </rPr>
      <t>téci</t>
    </r>
    <r>
      <rPr>
        <sz val="11"/>
        <color theme="1"/>
        <rFont val="Calibri"/>
        <family val="2"/>
        <scheme val="minor"/>
      </rPr>
      <t xml:space="preserve">, du verlan de </t>
    </r>
    <r>
      <rPr>
        <i/>
        <sz val="11"/>
        <color theme="1"/>
        <rFont val="Calibri"/>
        <family val="2"/>
        <scheme val="minor"/>
      </rPr>
      <t>cité</t>
    </r>
  </si>
  <si>
    <r>
      <t xml:space="preserve">de </t>
    </r>
    <r>
      <rPr>
        <i/>
        <sz val="11"/>
        <color theme="1"/>
        <rFont val="Calibri"/>
        <family val="2"/>
        <scheme val="minor"/>
      </rPr>
      <t>flic</t>
    </r>
  </si>
  <si>
    <t>amour</t>
  </si>
  <si>
    <r>
      <t xml:space="preserve">de </t>
    </r>
    <r>
      <rPr>
        <i/>
        <sz val="11"/>
        <color theme="1"/>
        <rFont val="Calibri"/>
        <family val="2"/>
        <scheme val="minor"/>
      </rPr>
      <t>bête</t>
    </r>
  </si>
  <si>
    <t>bête</t>
  </si>
  <si>
    <t>detruire</t>
  </si>
  <si>
    <r>
      <t>Emploi métaphorique de </t>
    </r>
    <r>
      <rPr>
        <i/>
        <sz val="11"/>
        <color rgb="FF333333"/>
        <rFont val="Calibri"/>
        <family val="2"/>
        <scheme val="minor"/>
      </rPr>
      <t>plaquer</t>
    </r>
    <r>
      <rPr>
        <sz val="11"/>
        <color rgb="FF333333"/>
        <rFont val="Calibri"/>
        <family val="2"/>
        <scheme val="minor"/>
      </rPr>
      <t>, 
avec l'idée d'une certaine violence.</t>
    </r>
  </si>
  <si>
    <t>adverbe</t>
  </si>
  <si>
    <t>assez</t>
  </si>
  <si>
    <t>LGR, LPR, TAF, AFP</t>
  </si>
  <si>
    <t>crise, misére, difficulté, lute</t>
  </si>
  <si>
    <t>DU</t>
  </si>
  <si>
    <t>gifle</t>
  </si>
  <si>
    <r>
      <t xml:space="preserve">de </t>
    </r>
    <r>
      <rPr>
        <i/>
        <sz val="11"/>
        <color theme="1"/>
        <rFont val="Calibri"/>
        <family val="2"/>
        <scheme val="minor"/>
      </rPr>
      <t>professeur</t>
    </r>
  </si>
  <si>
    <t>éducation</t>
  </si>
  <si>
    <t>LGR, LPR, TAF</t>
  </si>
  <si>
    <t>proffessseur</t>
  </si>
  <si>
    <t>mahématique</t>
  </si>
  <si>
    <r>
      <t xml:space="preserve">de </t>
    </r>
    <r>
      <rPr>
        <i/>
        <sz val="11"/>
        <color theme="1"/>
        <rFont val="Calibri"/>
        <family val="2"/>
        <scheme val="minor"/>
      </rPr>
      <t>mathématique</t>
    </r>
  </si>
  <si>
    <t>battre, tuer</t>
  </si>
  <si>
    <t>bête, stupide</t>
  </si>
  <si>
    <t>habillié chique</t>
  </si>
  <si>
    <t>pièce de cinque franc</t>
  </si>
  <si>
    <t>combo</t>
  </si>
  <si>
    <r>
      <t xml:space="preserve">de </t>
    </r>
    <r>
      <rPr>
        <i/>
        <sz val="11"/>
        <color theme="1"/>
        <rFont val="Calibri"/>
        <family val="2"/>
        <scheme val="minor"/>
      </rPr>
      <t>combination</t>
    </r>
  </si>
  <si>
    <t>combination</t>
  </si>
  <si>
    <t>LGR, LPR</t>
  </si>
  <si>
    <t>mélodrame</t>
  </si>
  <si>
    <t>sentiment</t>
  </si>
  <si>
    <t>LGR, LPR, AFP, TAB</t>
  </si>
  <si>
    <t>petit ami, garçon, companion, mari</t>
  </si>
  <si>
    <t>rêve</t>
  </si>
  <si>
    <t>zone</t>
  </si>
  <si>
    <t>ne-zo</t>
  </si>
  <si>
    <t>fille, jeune femme</t>
  </si>
  <si>
    <r>
      <t xml:space="preserve">de </t>
    </r>
    <r>
      <rPr>
        <i/>
        <sz val="11"/>
        <color theme="1"/>
        <rFont val="Calibri"/>
        <family val="2"/>
        <scheme val="minor"/>
      </rPr>
      <t>gorette</t>
    </r>
  </si>
  <si>
    <r>
      <t xml:space="preserve">de </t>
    </r>
    <r>
      <rPr>
        <i/>
        <sz val="11"/>
        <color theme="1"/>
        <rFont val="Calibri"/>
        <family val="2"/>
        <scheme val="minor"/>
      </rPr>
      <t>mélodrame</t>
    </r>
  </si>
  <si>
    <t>vieux</t>
  </si>
  <si>
    <t>bandit, voleur</t>
  </si>
  <si>
    <r>
      <t xml:space="preserve">de </t>
    </r>
    <r>
      <rPr>
        <i/>
        <sz val="11"/>
        <color theme="1"/>
        <rFont val="Calibri"/>
        <family val="2"/>
        <scheme val="minor"/>
      </rPr>
      <t>crocodile</t>
    </r>
  </si>
  <si>
    <t>crocodile</t>
  </si>
  <si>
    <t>animeaux</t>
  </si>
  <si>
    <t>visage, tête</t>
  </si>
  <si>
    <t>aphérèse</t>
  </si>
  <si>
    <r>
      <t xml:space="preserve">de </t>
    </r>
    <r>
      <rPr>
        <i/>
        <sz val="11"/>
        <color theme="1"/>
        <rFont val="Calibri"/>
        <family val="2"/>
        <scheme val="minor"/>
      </rPr>
      <t>plaisir</t>
    </r>
  </si>
  <si>
    <t>plaisir</t>
  </si>
  <si>
    <t>reus-sta</t>
  </si>
  <si>
    <t>star, une personne populaire</t>
  </si>
  <si>
    <t>star</t>
  </si>
  <si>
    <r>
      <t xml:space="preserve">de </t>
    </r>
    <r>
      <rPr>
        <i/>
        <sz val="11"/>
        <color theme="1"/>
        <rFont val="Calibri"/>
        <family val="2"/>
        <scheme val="minor"/>
      </rPr>
      <t>star</t>
    </r>
  </si>
  <si>
    <t>espanol</t>
  </si>
  <si>
    <t>amis</t>
  </si>
  <si>
    <t>beau, belle</t>
  </si>
  <si>
    <t>merde</t>
  </si>
  <si>
    <t>synthétiseur</t>
  </si>
  <si>
    <r>
      <t xml:space="preserve">de </t>
    </r>
    <r>
      <rPr>
        <i/>
        <sz val="11"/>
        <color theme="1"/>
        <rFont val="Calibri"/>
        <family val="2"/>
        <scheme val="minor"/>
      </rPr>
      <t>sythétiseur</t>
    </r>
  </si>
  <si>
    <t>tuer</t>
  </si>
  <si>
    <t>(faire) chier</t>
  </si>
  <si>
    <t>konkretes Beispiel</t>
  </si>
  <si>
    <t>Dictionnaire / Fundstelle</t>
  </si>
  <si>
    <t>de négociation</t>
  </si>
  <si>
    <t>Domäne</t>
  </si>
  <si>
    <t>Morphologie</t>
  </si>
  <si>
    <t>société</t>
  </si>
  <si>
    <t>aggressivité/violence</t>
  </si>
  <si>
    <t>amitié</t>
  </si>
  <si>
    <t>sport</t>
  </si>
  <si>
    <t>drogue/alcool</t>
  </si>
  <si>
    <t>mode</t>
  </si>
  <si>
    <t>sexualité</t>
  </si>
  <si>
    <t>aggressif</t>
  </si>
  <si>
    <t>LGR, LPR, TAB</t>
  </si>
  <si>
    <t>Scène musical</t>
  </si>
  <si>
    <t>Origine ethnique</t>
  </si>
  <si>
    <t>algérienne</t>
  </si>
  <si>
    <t>LGR, LPR, AFP</t>
  </si>
  <si>
    <t xml:space="preserve">LGR, LPR
</t>
  </si>
  <si>
    <t xml:space="preserve">Funktionale Kategorien </t>
  </si>
  <si>
    <t xml:space="preserve">Registre de langue </t>
  </si>
  <si>
    <t>tres sale, cradeux</t>
  </si>
  <si>
    <t>Anzahl von konkreten Beispielen</t>
  </si>
  <si>
    <t>fun</t>
  </si>
  <si>
    <t>fana</t>
  </si>
  <si>
    <t>goal</t>
  </si>
  <si>
    <t>ouf</t>
  </si>
  <si>
    <t>bad</t>
  </si>
  <si>
    <t>boy</t>
  </si>
  <si>
    <t>Senegal</t>
  </si>
  <si>
    <t>Sniper</t>
  </si>
  <si>
    <t>bouffer</t>
  </si>
  <si>
    <t>taffer</t>
  </si>
  <si>
    <t>sécu</t>
  </si>
  <si>
    <t>frigo</t>
  </si>
  <si>
    <t>sniffer</t>
  </si>
  <si>
    <t>négro</t>
  </si>
  <si>
    <t>colon</t>
  </si>
  <si>
    <t>Diam's</t>
  </si>
  <si>
    <t>Zypern</t>
  </si>
  <si>
    <t>boulette</t>
  </si>
  <si>
    <t>meuf</t>
  </si>
  <si>
    <t>beuh</t>
  </si>
  <si>
    <t>hardcore</t>
  </si>
  <si>
    <t>Sarko</t>
  </si>
  <si>
    <t>Ca vient de la rue</t>
  </si>
  <si>
    <t>Marseille</t>
  </si>
  <si>
    <t>krump</t>
  </si>
  <si>
    <t>check</t>
  </si>
  <si>
    <t>raquer</t>
  </si>
  <si>
    <t>superstar</t>
  </si>
  <si>
    <t>sapes</t>
  </si>
  <si>
    <t>zik</t>
  </si>
  <si>
    <t>Chasseurs</t>
  </si>
  <si>
    <t>Southcide 13</t>
  </si>
  <si>
    <t>baston</t>
  </si>
  <si>
    <t>bombers</t>
  </si>
  <si>
    <t>ston-ba</t>
  </si>
  <si>
    <t>shooter</t>
  </si>
  <si>
    <t>facho</t>
  </si>
  <si>
    <t>A bout du souffle</t>
  </si>
  <si>
    <t>biff</t>
  </si>
  <si>
    <t>pépère</t>
  </si>
  <si>
    <t>foncedé</t>
  </si>
  <si>
    <t>blèmes-pro</t>
  </si>
  <si>
    <t>ive</t>
  </si>
  <si>
    <t>rapper</t>
  </si>
  <si>
    <t>racli</t>
  </si>
  <si>
    <t>illeu-cou</t>
  </si>
  <si>
    <t>daronne</t>
  </si>
  <si>
    <t>Maitre Gims</t>
  </si>
  <si>
    <t>cher-lâ</t>
  </si>
  <si>
    <t>ieds-p</t>
  </si>
  <si>
    <t>ein-ch</t>
  </si>
  <si>
    <t>Belgien</t>
  </si>
  <si>
    <t>Ruanda</t>
  </si>
  <si>
    <t>démago</t>
  </si>
  <si>
    <t>follow</t>
  </si>
  <si>
    <t>cash</t>
  </si>
  <si>
    <t>tits-pe</t>
  </si>
  <si>
    <t>tier-quar</t>
  </si>
  <si>
    <t>ssé-ca</t>
  </si>
  <si>
    <t>télé</t>
  </si>
  <si>
    <t>connard</t>
  </si>
  <si>
    <t>news</t>
  </si>
  <si>
    <t>shérif</t>
  </si>
  <si>
    <t>qualif</t>
  </si>
  <si>
    <t>Chasse à l'homme</t>
  </si>
  <si>
    <t>bâtard</t>
  </si>
  <si>
    <t>pognon</t>
  </si>
  <si>
    <t>biatch</t>
  </si>
  <si>
    <t>poucave</t>
  </si>
  <si>
    <t>radic'</t>
  </si>
  <si>
    <t>dope</t>
  </si>
  <si>
    <t>weed</t>
  </si>
  <si>
    <t>bail</t>
  </si>
  <si>
    <t>fusil</t>
  </si>
  <si>
    <t>llet-bi</t>
  </si>
  <si>
    <t>pute</t>
  </si>
  <si>
    <t>schlass</t>
  </si>
  <si>
    <t>inspi'</t>
  </si>
  <si>
    <t>gé-chan</t>
  </si>
  <si>
    <t>zoulou</t>
  </si>
  <si>
    <t>tard-pé</t>
  </si>
  <si>
    <t>thunes</t>
  </si>
  <si>
    <t>La fierté de nôtre</t>
  </si>
  <si>
    <t>per-pom</t>
  </si>
  <si>
    <t>gamberge</t>
  </si>
  <si>
    <t>you-voi</t>
  </si>
  <si>
    <t>zef</t>
  </si>
  <si>
    <t>ton-ba</t>
  </si>
  <si>
    <t>cor-da</t>
  </si>
  <si>
    <t>souk</t>
  </si>
  <si>
    <t>gol-ri</t>
  </si>
  <si>
    <t>re-frè</t>
  </si>
  <si>
    <t>Domäne/Frames</t>
  </si>
  <si>
    <t xml:space="preserve">amusement </t>
  </si>
  <si>
    <t>fanatique</t>
  </si>
  <si>
    <t>familier, argotique</t>
  </si>
  <si>
    <r>
      <t xml:space="preserve">de </t>
    </r>
    <r>
      <rPr>
        <i/>
        <sz val="11"/>
        <color theme="1"/>
        <rFont val="Calibri"/>
        <family val="2"/>
        <scheme val="minor"/>
      </rPr>
      <t>fanatique</t>
    </r>
  </si>
  <si>
    <t>but</t>
  </si>
  <si>
    <r>
      <t xml:space="preserve">de </t>
    </r>
    <r>
      <rPr>
        <i/>
        <sz val="11"/>
        <color theme="1"/>
        <rFont val="Calibri"/>
        <family val="2"/>
        <scheme val="minor"/>
      </rPr>
      <t>fou</t>
    </r>
  </si>
  <si>
    <t>fou</t>
  </si>
  <si>
    <t>garçon</t>
  </si>
  <si>
    <t>mec</t>
  </si>
  <si>
    <t>ami, garçon, companion, mari</t>
  </si>
  <si>
    <t>manger</t>
  </si>
  <si>
    <t>LGR, LPR, TAB, AFP</t>
  </si>
  <si>
    <t>travailler</t>
  </si>
  <si>
    <t>de sécurité</t>
  </si>
  <si>
    <t>sécurité</t>
  </si>
  <si>
    <t>frigidaire</t>
  </si>
  <si>
    <t>absorber de la drogue</t>
  </si>
  <si>
    <t>drogue</t>
  </si>
  <si>
    <t>hispanisme</t>
  </si>
  <si>
    <t>désignation raciste du Noir</t>
  </si>
  <si>
    <r>
      <t xml:space="preserve">de </t>
    </r>
    <r>
      <rPr>
        <i/>
        <sz val="11"/>
        <color theme="1"/>
        <rFont val="Calibri"/>
        <family val="2"/>
        <scheme val="minor"/>
      </rPr>
      <t>colonel</t>
    </r>
  </si>
  <si>
    <r>
      <t xml:space="preserve">de </t>
    </r>
    <r>
      <rPr>
        <i/>
        <sz val="11"/>
        <color theme="1"/>
        <rFont val="Calibri"/>
        <family val="2"/>
        <scheme val="minor"/>
      </rPr>
      <t>négro</t>
    </r>
  </si>
  <si>
    <r>
      <t>de "</t>
    </r>
    <r>
      <rPr>
        <i/>
        <sz val="11"/>
        <color theme="1"/>
        <rFont val="Calibri"/>
        <family val="2"/>
        <scheme val="minor"/>
      </rPr>
      <t>to sniff</t>
    </r>
    <r>
      <rPr>
        <sz val="11"/>
        <color theme="1"/>
        <rFont val="Calibri"/>
        <family val="2"/>
        <scheme val="minor"/>
      </rPr>
      <t>"</t>
    </r>
  </si>
  <si>
    <r>
      <t xml:space="preserve">de </t>
    </r>
    <r>
      <rPr>
        <i/>
        <sz val="11"/>
        <color theme="1"/>
        <rFont val="Calibri"/>
        <family val="2"/>
        <scheme val="minor"/>
      </rPr>
      <t>frigorifique</t>
    </r>
  </si>
  <si>
    <t>bévue</t>
  </si>
  <si>
    <t>femme, jeune fille</t>
  </si>
  <si>
    <t>alle</t>
  </si>
  <si>
    <t>cannabis, chanvre indien</t>
  </si>
  <si>
    <t>cultivateur d'une terre dont le loyer est payé en nature.</t>
  </si>
  <si>
    <t>violence</t>
  </si>
  <si>
    <t>le nom d'ancien président de la Frace</t>
  </si>
  <si>
    <t xml:space="preserve">ressufixation </t>
  </si>
  <si>
    <t>merco</t>
  </si>
  <si>
    <t>voiture de la marque Mercedes</t>
  </si>
  <si>
    <t>la dance née dans les année 2000 à LA</t>
  </si>
  <si>
    <t>action de dribbler</t>
  </si>
  <si>
    <t>dribble</t>
  </si>
  <si>
    <r>
      <t xml:space="preserve">de </t>
    </r>
    <r>
      <rPr>
        <i/>
        <sz val="11"/>
        <color theme="1"/>
        <rFont val="Calibri"/>
        <family val="2"/>
        <scheme val="minor"/>
      </rPr>
      <t>femme</t>
    </r>
  </si>
  <si>
    <r>
      <t xml:space="preserve">de </t>
    </r>
    <r>
      <rPr>
        <i/>
        <sz val="11"/>
        <color theme="1"/>
        <rFont val="Calibri"/>
        <family val="2"/>
        <scheme val="minor"/>
      </rPr>
      <t>beuhère</t>
    </r>
  </si>
  <si>
    <r>
      <t xml:space="preserve">de </t>
    </r>
    <r>
      <rPr>
        <i/>
        <sz val="11"/>
        <color theme="1"/>
        <rFont val="Calibri"/>
        <family val="2"/>
        <scheme val="minor"/>
      </rPr>
      <t>Sarkozy</t>
    </r>
  </si>
  <si>
    <r>
      <t xml:space="preserve">après apocope </t>
    </r>
    <r>
      <rPr>
        <i/>
        <sz val="11"/>
        <color theme="1"/>
        <rFont val="Calibri"/>
        <family val="2"/>
        <scheme val="minor"/>
      </rPr>
      <t>Mercedes</t>
    </r>
  </si>
  <si>
    <r>
      <t xml:space="preserve">de </t>
    </r>
    <r>
      <rPr>
        <i/>
        <sz val="11"/>
        <color theme="1"/>
        <rFont val="Calibri"/>
        <family val="2"/>
        <scheme val="minor"/>
      </rPr>
      <t>to dribble</t>
    </r>
  </si>
  <si>
    <r>
      <t xml:space="preserve">de </t>
    </r>
    <r>
      <rPr>
        <i/>
        <sz val="11"/>
        <color theme="1"/>
        <rFont val="Calibri"/>
        <family val="2"/>
        <scheme val="minor"/>
      </rPr>
      <t>to check</t>
    </r>
  </si>
  <si>
    <t>contrôler</t>
  </si>
  <si>
    <r>
      <t>De l'anglais </t>
    </r>
    <r>
      <rPr>
        <i/>
        <sz val="8"/>
        <color rgb="FF333333"/>
        <rFont val="Arial"/>
        <family val="2"/>
      </rPr>
      <t>handshake</t>
    </r>
    <r>
      <rPr>
        <sz val="8"/>
        <color rgb="FF333333"/>
        <rFont val="Arial"/>
        <family val="2"/>
      </rPr>
      <t> « poignée de main »</t>
    </r>
  </si>
  <si>
    <t>populaire, argotique</t>
  </si>
  <si>
    <t>dépencer de l'argent, payer</t>
  </si>
  <si>
    <t>vedette très célèbre</t>
  </si>
  <si>
    <r>
      <t xml:space="preserve">Plural, déverbale de </t>
    </r>
    <r>
      <rPr>
        <i/>
        <sz val="11"/>
        <color theme="1"/>
        <rFont val="Calibri"/>
        <family val="2"/>
        <scheme val="minor"/>
      </rPr>
      <t>saper</t>
    </r>
  </si>
  <si>
    <t>Vêtements, habits</t>
  </si>
  <si>
    <r>
      <t xml:space="preserve">du verlan </t>
    </r>
    <r>
      <rPr>
        <i/>
        <sz val="11"/>
        <color theme="1"/>
        <rFont val="Calibri"/>
        <family val="2"/>
        <scheme val="minor"/>
      </rPr>
      <t>zikmu</t>
    </r>
  </si>
  <si>
    <t>misique</t>
  </si>
  <si>
    <r>
      <rPr>
        <b/>
        <sz val="11"/>
        <color theme="1"/>
        <rFont val="Calibri"/>
        <family val="2"/>
        <scheme val="minor"/>
      </rPr>
      <t>AFP</t>
    </r>
    <r>
      <rPr>
        <sz val="11"/>
        <color theme="1"/>
        <rFont val="Calibri"/>
        <family val="2"/>
        <scheme val="minor"/>
      </rPr>
      <t xml:space="preserve"> - Argot &amp; français populaire
</t>
    </r>
    <r>
      <rPr>
        <b/>
        <sz val="11"/>
        <color theme="1"/>
        <rFont val="Calibri"/>
        <family val="2"/>
        <scheme val="minor"/>
      </rPr>
      <t>LGR</t>
    </r>
    <r>
      <rPr>
        <sz val="11"/>
        <color theme="1"/>
        <rFont val="Calibri"/>
        <family val="2"/>
        <scheme val="minor"/>
      </rPr>
      <t xml:space="preserve">- Le Grand Robert de la langue française
</t>
    </r>
    <r>
      <rPr>
        <b/>
        <sz val="11"/>
        <color theme="1"/>
        <rFont val="Calibri"/>
        <family val="2"/>
        <scheme val="minor"/>
      </rPr>
      <t>LPR</t>
    </r>
    <r>
      <rPr>
        <sz val="11"/>
        <color theme="1"/>
        <rFont val="Calibri"/>
        <family val="2"/>
        <scheme val="minor"/>
      </rPr>
      <t xml:space="preserve"> - Le petit Robert
</t>
    </r>
    <r>
      <rPr>
        <b/>
        <sz val="11"/>
        <color theme="1"/>
        <rFont val="Calibri"/>
        <family val="2"/>
        <scheme val="minor"/>
      </rPr>
      <t>TAB</t>
    </r>
    <r>
      <rPr>
        <sz val="11"/>
        <color theme="1"/>
        <rFont val="Calibri"/>
        <family val="2"/>
        <scheme val="minor"/>
      </rPr>
      <t xml:space="preserve"> - Tout l'argot des banlieues
</t>
    </r>
    <r>
      <rPr>
        <b/>
        <sz val="11"/>
        <color theme="1"/>
        <rFont val="Calibri"/>
        <family val="2"/>
        <scheme val="minor"/>
      </rPr>
      <t>CTT</t>
    </r>
    <r>
      <rPr>
        <sz val="11"/>
        <color theme="1"/>
        <rFont val="Calibri"/>
        <family val="2"/>
        <scheme val="minor"/>
      </rPr>
      <t xml:space="preserve"> - Comment tu tschatches!</t>
    </r>
  </si>
  <si>
    <t>coup, bagarre</t>
  </si>
  <si>
    <t>bomber jacket</t>
  </si>
  <si>
    <r>
      <t xml:space="preserve">de </t>
    </r>
    <r>
      <rPr>
        <i/>
        <sz val="11"/>
        <color theme="1"/>
        <rFont val="Calibri"/>
        <family val="2"/>
        <scheme val="minor"/>
      </rPr>
      <t>bomber jacket</t>
    </r>
  </si>
  <si>
    <r>
      <t xml:space="preserve">de </t>
    </r>
    <r>
      <rPr>
        <i/>
        <sz val="11"/>
        <color theme="1"/>
        <rFont val="Calibri"/>
        <family val="2"/>
        <scheme val="minor"/>
      </rPr>
      <t>baston</t>
    </r>
  </si>
  <si>
    <t>éxecuter un shoot</t>
  </si>
  <si>
    <t>se faire une injection de drogue</t>
  </si>
  <si>
    <t>Fasciste, réactionnaire</t>
  </si>
  <si>
    <r>
      <t xml:space="preserve">de </t>
    </r>
    <r>
      <rPr>
        <i/>
        <sz val="11"/>
        <color theme="1"/>
        <rFont val="Calibri"/>
        <family val="2"/>
        <scheme val="minor"/>
      </rPr>
      <t>biffeton</t>
    </r>
  </si>
  <si>
    <r>
      <t xml:space="preserve">de </t>
    </r>
    <r>
      <rPr>
        <i/>
        <sz val="11"/>
        <color theme="1"/>
        <rFont val="Calibri"/>
        <family val="2"/>
        <scheme val="minor"/>
      </rPr>
      <t>fasciste</t>
    </r>
  </si>
  <si>
    <r>
      <t xml:space="preserve">de </t>
    </r>
    <r>
      <rPr>
        <i/>
        <sz val="11"/>
        <color theme="1"/>
        <rFont val="Calibri"/>
        <family val="2"/>
        <scheme val="minor"/>
      </rPr>
      <t>shoot</t>
    </r>
  </si>
  <si>
    <t>argent, billet de banque</t>
  </si>
  <si>
    <t>vieille argot français</t>
  </si>
  <si>
    <t>redoublement hypocoristique après aphérèse</t>
  </si>
  <si>
    <t>Tranquille, serein</t>
  </si>
  <si>
    <t>problème</t>
  </si>
  <si>
    <r>
      <t xml:space="preserve">de </t>
    </r>
    <r>
      <rPr>
        <i/>
        <sz val="11"/>
        <color theme="1"/>
        <rFont val="Calibri"/>
        <family val="2"/>
        <scheme val="minor"/>
      </rPr>
      <t>problème</t>
    </r>
  </si>
  <si>
    <r>
      <t xml:space="preserve">de </t>
    </r>
    <r>
      <rPr>
        <i/>
        <sz val="11"/>
        <color theme="1"/>
        <rFont val="Calibri"/>
        <family val="2"/>
        <scheme val="minor"/>
      </rPr>
      <t>défoncer</t>
    </r>
  </si>
  <si>
    <r>
      <t xml:space="preserve">de </t>
    </r>
    <r>
      <rPr>
        <i/>
        <sz val="11"/>
        <color theme="1"/>
        <rFont val="Calibri"/>
        <family val="2"/>
        <scheme val="minor"/>
      </rPr>
      <t>vie</t>
    </r>
  </si>
  <si>
    <r>
      <t xml:space="preserve">de </t>
    </r>
    <r>
      <rPr>
        <i/>
        <sz val="11"/>
        <color theme="1"/>
        <rFont val="Calibri"/>
        <family val="2"/>
        <scheme val="minor"/>
      </rPr>
      <t>to rap</t>
    </r>
  </si>
  <si>
    <t>chanter du rap</t>
  </si>
  <si>
    <t>tsigane</t>
  </si>
  <si>
    <t>emprunt d'origine tsigane</t>
  </si>
  <si>
    <t>fille, femme</t>
  </si>
  <si>
    <t>nom</t>
  </si>
  <si>
    <t>père, parent</t>
  </si>
  <si>
    <t>laisser</t>
  </si>
  <si>
    <t>de quartier</t>
  </si>
  <si>
    <t>de cassé</t>
  </si>
  <si>
    <t>pieds</t>
  </si>
  <si>
    <r>
      <t xml:space="preserve">de </t>
    </r>
    <r>
      <rPr>
        <i/>
        <sz val="11"/>
        <color theme="1"/>
        <rFont val="Calibri"/>
        <family val="2"/>
        <scheme val="minor"/>
      </rPr>
      <t>lacher</t>
    </r>
  </si>
  <si>
    <r>
      <t xml:space="preserve">de </t>
    </r>
    <r>
      <rPr>
        <i/>
        <sz val="11"/>
        <color theme="1"/>
        <rFont val="Calibri"/>
        <family val="2"/>
        <scheme val="minor"/>
      </rPr>
      <t>pieds</t>
    </r>
  </si>
  <si>
    <r>
      <t xml:space="preserve">de </t>
    </r>
    <r>
      <rPr>
        <i/>
        <sz val="11"/>
        <color theme="1"/>
        <rFont val="Calibri"/>
        <family val="2"/>
        <scheme val="minor"/>
      </rPr>
      <t>chien</t>
    </r>
  </si>
  <si>
    <r>
      <t xml:space="preserve">de </t>
    </r>
    <r>
      <rPr>
        <i/>
        <sz val="11"/>
        <color theme="1"/>
        <rFont val="Calibri"/>
        <family val="2"/>
        <scheme val="minor"/>
      </rPr>
      <t>couilles</t>
    </r>
  </si>
  <si>
    <t>énérvant</t>
  </si>
  <si>
    <t>suivre</t>
  </si>
  <si>
    <r>
      <t xml:space="preserve">peut-être de </t>
    </r>
    <r>
      <rPr>
        <i/>
        <sz val="11"/>
        <color theme="1"/>
        <rFont val="Calibri"/>
        <family val="2"/>
        <scheme val="minor"/>
      </rPr>
      <t>tafouilleux</t>
    </r>
    <r>
      <rPr>
        <sz val="11"/>
        <color theme="1"/>
        <rFont val="Calibri"/>
        <family val="2"/>
        <scheme val="minor"/>
      </rPr>
      <t xml:space="preserve"> chiffonier</t>
    </r>
  </si>
  <si>
    <t>argent liquide</t>
  </si>
  <si>
    <r>
      <t xml:space="preserve">de </t>
    </r>
    <r>
      <rPr>
        <i/>
        <sz val="11"/>
        <color theme="1"/>
        <rFont val="Calibri"/>
        <family val="2"/>
        <scheme val="minor"/>
      </rPr>
      <t>petits</t>
    </r>
  </si>
  <si>
    <r>
      <t xml:space="preserve">de </t>
    </r>
    <r>
      <rPr>
        <i/>
        <sz val="11"/>
        <color theme="1"/>
        <rFont val="Calibri"/>
        <family val="2"/>
        <scheme val="minor"/>
      </rPr>
      <t>to follow</t>
    </r>
  </si>
  <si>
    <r>
      <t xml:space="preserve">de </t>
    </r>
    <r>
      <rPr>
        <i/>
        <sz val="11"/>
        <color theme="1"/>
        <rFont val="Calibri"/>
        <family val="2"/>
        <scheme val="minor"/>
      </rPr>
      <t>démagogue</t>
    </r>
  </si>
  <si>
    <t>petits</t>
  </si>
  <si>
    <t>quartier</t>
  </si>
  <si>
    <t>de télévision</t>
  </si>
  <si>
    <t>familier, vulgaire, argotique</t>
  </si>
  <si>
    <t xml:space="preserve">nouvelles
</t>
  </si>
  <si>
    <r>
      <t xml:space="preserve">de </t>
    </r>
    <r>
      <rPr>
        <i/>
        <sz val="11"/>
        <color theme="1"/>
        <rFont val="Calibri"/>
        <family val="2"/>
        <scheme val="minor"/>
      </rPr>
      <t>sheriff</t>
    </r>
  </si>
  <si>
    <t>officier du compté</t>
  </si>
  <si>
    <r>
      <t xml:space="preserve">de </t>
    </r>
    <r>
      <rPr>
        <i/>
        <sz val="11"/>
        <color theme="1"/>
        <rFont val="Calibri"/>
        <family val="2"/>
        <scheme val="minor"/>
      </rPr>
      <t>qualification</t>
    </r>
  </si>
  <si>
    <t>qualification</t>
  </si>
  <si>
    <t xml:space="preserve"> TAF</t>
  </si>
  <si>
    <r>
      <t xml:space="preserve">de </t>
    </r>
    <r>
      <rPr>
        <i/>
        <sz val="11"/>
        <color theme="1"/>
        <rFont val="Calibri"/>
        <family val="2"/>
        <scheme val="minor"/>
      </rPr>
      <t>fricot</t>
    </r>
  </si>
  <si>
    <t>Individu sans scrupule</t>
  </si>
  <si>
    <t>franco-provençal</t>
  </si>
  <si>
    <t>régional</t>
  </si>
  <si>
    <r>
      <t xml:space="preserve">de </t>
    </r>
    <r>
      <rPr>
        <i/>
        <sz val="11"/>
        <color theme="1"/>
        <rFont val="Calibri"/>
        <family val="2"/>
        <scheme val="minor"/>
      </rPr>
      <t>bitch</t>
    </r>
  </si>
  <si>
    <t>prostituée</t>
  </si>
  <si>
    <t>TAB, AFP</t>
  </si>
  <si>
    <t>CTT, TAB</t>
  </si>
  <si>
    <t>LGR, LPR, TAB, AFP, CTT</t>
  </si>
  <si>
    <t>TAB, CTT</t>
  </si>
  <si>
    <t xml:space="preserve"> TAB</t>
  </si>
  <si>
    <t>emprunt d'origine tsigane
 "dénoncer, trahir"</t>
  </si>
  <si>
    <t>Délateur, mouchard</t>
  </si>
  <si>
    <r>
      <t xml:space="preserve">de </t>
    </r>
    <r>
      <rPr>
        <i/>
        <sz val="11"/>
        <color theme="1"/>
        <rFont val="Calibri"/>
        <family val="2"/>
        <scheme val="minor"/>
      </rPr>
      <t>radical</t>
    </r>
  </si>
  <si>
    <r>
      <t xml:space="preserve">de </t>
    </r>
    <r>
      <rPr>
        <i/>
        <sz val="11"/>
        <color theme="1"/>
        <rFont val="Calibri"/>
        <family val="2"/>
        <scheme val="minor"/>
      </rPr>
      <t>to dope</t>
    </r>
  </si>
  <si>
    <t>Cannabis, chanvre indien, mauvaise herbe</t>
  </si>
  <si>
    <t>longue période</t>
  </si>
  <si>
    <t>estomac</t>
  </si>
  <si>
    <r>
      <t xml:space="preserve">de </t>
    </r>
    <r>
      <rPr>
        <i/>
        <sz val="11"/>
        <color theme="1"/>
        <rFont val="Calibri"/>
        <family val="2"/>
        <scheme val="minor"/>
      </rPr>
      <t>billet</t>
    </r>
  </si>
  <si>
    <t>couteau</t>
  </si>
  <si>
    <r>
      <t xml:space="preserve">de </t>
    </r>
    <r>
      <rPr>
        <i/>
        <sz val="11"/>
        <color theme="1"/>
        <rFont val="Calibri"/>
        <family val="2"/>
        <scheme val="minor"/>
      </rPr>
      <t>love</t>
    </r>
  </si>
  <si>
    <r>
      <t xml:space="preserve">de </t>
    </r>
    <r>
      <rPr>
        <i/>
        <sz val="11"/>
        <color theme="1"/>
        <rFont val="Calibri"/>
        <family val="2"/>
        <scheme val="minor"/>
      </rPr>
      <t>to slash</t>
    </r>
  </si>
  <si>
    <r>
      <t xml:space="preserve">de </t>
    </r>
    <r>
      <rPr>
        <i/>
        <sz val="11"/>
        <color theme="1"/>
        <rFont val="Calibri"/>
        <family val="2"/>
        <scheme val="minor"/>
      </rPr>
      <t>inspiration</t>
    </r>
  </si>
  <si>
    <t>de changé</t>
  </si>
  <si>
    <t>mots d'origine africaine</t>
  </si>
  <si>
    <t>mouvement Hip-Hop</t>
  </si>
  <si>
    <t>familier, vulgaire</t>
  </si>
  <si>
    <t>de pétard</t>
  </si>
  <si>
    <t>Cigarette de haschisch, joint</t>
  </si>
  <si>
    <t>réflexion, pensée</t>
  </si>
  <si>
    <r>
      <t xml:space="preserve">de </t>
    </r>
    <r>
      <rPr>
        <i/>
        <sz val="11"/>
        <color theme="1"/>
        <rFont val="Calibri"/>
        <family val="2"/>
        <scheme val="minor"/>
      </rPr>
      <t>voyou</t>
    </r>
  </si>
  <si>
    <t>Voyou, délinquant</t>
  </si>
  <si>
    <t>de baton</t>
  </si>
  <si>
    <r>
      <t xml:space="preserve">de </t>
    </r>
    <r>
      <rPr>
        <i/>
        <sz val="11"/>
        <color theme="1"/>
        <rFont val="Calibri"/>
        <family val="2"/>
        <scheme val="minor"/>
      </rPr>
      <t>pomper</t>
    </r>
  </si>
  <si>
    <t>plagier, copier</t>
  </si>
  <si>
    <r>
      <t xml:space="preserve">de </t>
    </r>
    <r>
      <rPr>
        <i/>
        <sz val="11"/>
        <color theme="1"/>
        <rFont val="Calibri"/>
        <family val="2"/>
        <scheme val="minor"/>
      </rPr>
      <t>zéphyr</t>
    </r>
  </si>
  <si>
    <t>vent doux, brise</t>
  </si>
  <si>
    <r>
      <t xml:space="preserve">de </t>
    </r>
    <r>
      <rPr>
        <i/>
        <sz val="11"/>
        <color theme="1"/>
        <rFont val="Calibri"/>
        <family val="2"/>
        <scheme val="minor"/>
      </rPr>
      <t>d'accord</t>
    </r>
  </si>
  <si>
    <t>abrév.</t>
  </si>
  <si>
    <t>arabisme</t>
  </si>
  <si>
    <t>de suq</t>
  </si>
  <si>
    <r>
      <t xml:space="preserve">de </t>
    </r>
    <r>
      <rPr>
        <i/>
        <sz val="11"/>
        <color theme="1"/>
        <rFont val="Calibri"/>
        <family val="2"/>
        <scheme val="minor"/>
      </rPr>
      <t>rigole</t>
    </r>
  </si>
  <si>
    <r>
      <t xml:space="preserve">de </t>
    </r>
    <r>
      <rPr>
        <i/>
        <sz val="11"/>
        <color theme="1"/>
        <rFont val="Calibri"/>
        <family val="2"/>
        <scheme val="minor"/>
      </rPr>
      <t>frère</t>
    </r>
  </si>
  <si>
    <t>CTT reufé</t>
  </si>
  <si>
    <t>familier, argotique, vieilli</t>
  </si>
  <si>
    <t>femme</t>
  </si>
  <si>
    <t>problèmes</t>
  </si>
  <si>
    <t>lâcher</t>
  </si>
  <si>
    <t>défonce</t>
  </si>
  <si>
    <t>couillie</t>
  </si>
  <si>
    <t>chien</t>
  </si>
  <si>
    <t>cassé</t>
  </si>
  <si>
    <t>billet</t>
  </si>
  <si>
    <t>changé</t>
  </si>
  <si>
    <t>pétard</t>
  </si>
  <si>
    <t>pomper</t>
  </si>
  <si>
    <t>voyou</t>
  </si>
  <si>
    <t>baton</t>
  </si>
  <si>
    <t>d'accord</t>
  </si>
  <si>
    <t>rigole</t>
  </si>
  <si>
    <t>frère</t>
  </si>
  <si>
    <t>troncation</t>
  </si>
  <si>
    <t>Régistre</t>
  </si>
  <si>
    <t>transport</t>
  </si>
  <si>
    <t>Dadju</t>
  </si>
  <si>
    <t>pines-co</t>
  </si>
  <si>
    <r>
      <t xml:space="preserve">de </t>
    </r>
    <r>
      <rPr>
        <i/>
        <sz val="11"/>
        <color theme="1"/>
        <rFont val="Calibri"/>
        <family val="2"/>
        <scheme val="minor"/>
      </rPr>
      <t>copine</t>
    </r>
  </si>
  <si>
    <t>la plus belle</t>
  </si>
  <si>
    <t xml:space="preserve">1. Fragestellung: Besteht ein Zusammenhang der Thematisierung von Gewalt und Agressivität einerseits und der Verwendung von Argot andererseits? </t>
  </si>
  <si>
    <t>Anzahl von Valeur</t>
  </si>
  <si>
    <t>Total</t>
  </si>
  <si>
    <t>dévalorisant/péjoratif</t>
  </si>
  <si>
    <t>Prozentsatz</t>
  </si>
  <si>
    <t>mauvais</t>
  </si>
  <si>
    <t>mettre en joue</t>
  </si>
  <si>
    <t>braquer</t>
  </si>
  <si>
    <t>ignorer qc/qn</t>
  </si>
  <si>
    <t>mourir</t>
  </si>
  <si>
    <t>corps</t>
  </si>
  <si>
    <t>travail</t>
  </si>
  <si>
    <t>Grammatische 
Kategorie</t>
  </si>
  <si>
    <r>
      <rPr>
        <b/>
        <sz val="12"/>
        <color theme="1"/>
        <rFont val="Calibri"/>
        <family val="2"/>
        <scheme val="minor"/>
      </rPr>
      <t>Hypothese 1.1</t>
    </r>
    <r>
      <rPr>
        <sz val="12"/>
        <color theme="1"/>
        <rFont val="Calibri"/>
        <family val="2"/>
        <scheme val="minor"/>
      </rPr>
      <t xml:space="preserve"> : Der französische Rap impliziert Gewalt als Hauptthema und versprachlicht durch Verwendung von Argot die Gewaltausdrücke.</t>
    </r>
  </si>
  <si>
    <t xml:space="preserve">Total </t>
  </si>
  <si>
    <r>
      <rPr>
        <b/>
        <sz val="14"/>
        <color theme="1"/>
        <rFont val="Calibri"/>
        <family val="2"/>
        <scheme val="minor"/>
      </rPr>
      <t>Hypothese 1.2</t>
    </r>
    <r>
      <rPr>
        <sz val="14"/>
        <color theme="1"/>
        <rFont val="Calibri"/>
        <family val="2"/>
        <scheme val="minor"/>
      </rPr>
      <t>: Es werden mehr Anglizismen in den französischen Rap-Texten verwendet als andere Formen von Argot.</t>
    </r>
  </si>
  <si>
    <t>musik bzw. zik-mu</t>
  </si>
  <si>
    <t>Aspekt</t>
  </si>
  <si>
    <t>Phonetik</t>
  </si>
  <si>
    <t>keufs</t>
  </si>
  <si>
    <t>copines</t>
  </si>
  <si>
    <t>Wie ist die expressive Rolle des Verlan in den französischen Rap-Texten und aus welchen thematischen Domänen kommen die meisten Verlan-Wörter?</t>
  </si>
  <si>
    <r>
      <rPr>
        <b/>
        <sz val="11"/>
        <color theme="1"/>
        <rFont val="Calibri"/>
        <family val="2"/>
        <scheme val="minor"/>
      </rPr>
      <t>Fragestellung 2</t>
    </r>
    <r>
      <rPr>
        <sz val="11"/>
        <color theme="1"/>
        <rFont val="Calibri"/>
        <family val="2"/>
        <scheme val="minor"/>
      </rPr>
      <t xml:space="preserve">: </t>
    </r>
  </si>
  <si>
    <t>Anzahl der Verlan-Wörter</t>
  </si>
  <si>
    <t>Anzahl der funktionalen Kategorien von Argot</t>
  </si>
  <si>
    <r>
      <rPr>
        <b/>
        <sz val="14"/>
        <color theme="1"/>
        <rFont val="Calibri"/>
        <family val="2"/>
        <scheme val="minor"/>
      </rPr>
      <t>Hypothese 1.2</t>
    </r>
    <r>
      <rPr>
        <sz val="14"/>
        <color theme="1"/>
        <rFont val="Calibri"/>
        <family val="2"/>
        <scheme val="minor"/>
      </rPr>
      <t>: Die französischen Rapsongs kennzeichnen sich durch einen sehr hohen Anteil an verlanisierten Wörtern.</t>
    </r>
  </si>
  <si>
    <t>Anzahl der Verlan-Wörter nach Konnotation</t>
  </si>
  <si>
    <t>Konnotation bzw. Valeur</t>
  </si>
  <si>
    <r>
      <rPr>
        <b/>
        <sz val="12"/>
        <color theme="1"/>
        <rFont val="Calibri"/>
        <family val="2"/>
        <scheme val="minor"/>
      </rPr>
      <t>Hypothese 2.2</t>
    </r>
    <r>
      <rPr>
        <sz val="12"/>
        <color theme="1"/>
        <rFont val="Calibri"/>
        <family val="2"/>
        <scheme val="minor"/>
      </rPr>
      <t>: Die meisten verlanisierten Wörter in den französischen Rapsongs sind abwertend und aggessiv.</t>
    </r>
  </si>
  <si>
    <t>dévalorisan/péjoratif</t>
  </si>
  <si>
    <t>té-be</t>
  </si>
  <si>
    <t>Phonetik/Semantik</t>
  </si>
  <si>
    <t xml:space="preserve">/zik/ - /zik-my/ </t>
  </si>
  <si>
    <t>Phonetik/Morphologie</t>
  </si>
  <si>
    <t>[fʀɛʀ] - [fʀɛʀə] - [ʀø-fʀɛ]</t>
  </si>
  <si>
    <r>
      <t>[flik] - [flikø] - [k</t>
    </r>
    <r>
      <rPr>
        <sz val="11"/>
        <color theme="1"/>
        <rFont val="Calibri"/>
        <family val="2"/>
      </rPr>
      <t>øfli]</t>
    </r>
    <r>
      <rPr>
        <sz val="11"/>
        <color theme="1"/>
        <rFont val="Calibri"/>
        <family val="2"/>
        <scheme val="minor"/>
      </rPr>
      <t xml:space="preserve"> - [k​œf]</t>
    </r>
  </si>
  <si>
    <t>femme - [fam] - [famø] - [mœf] meuf</t>
  </si>
  <si>
    <t>[ʁøsta] - [sta​ʀ]</t>
  </si>
  <si>
    <t>Relevanteste phonetische Abbildung</t>
  </si>
  <si>
    <r>
      <rPr>
        <b/>
        <sz val="11"/>
        <color theme="1"/>
        <rFont val="Calibri"/>
        <family val="2"/>
        <scheme val="minor"/>
      </rPr>
      <t>Hypothese 2.3:</t>
    </r>
    <r>
      <rPr>
        <sz val="11"/>
        <color theme="1"/>
        <rFont val="Calibri"/>
        <family val="2"/>
        <scheme val="minor"/>
      </rPr>
      <t xml:space="preserve"> </t>
    </r>
  </si>
  <si>
    <t>Jedes Wort kann verlanisiert werden und es bestehen keine feste Regel und Voraussetzungen, die ein Wort zu einem Verlan machen.</t>
  </si>
  <si>
    <t>Anzahl von Verlan-Wörter nach sprachlichen Ebenen</t>
  </si>
  <si>
    <t>sprachliche Ebene</t>
  </si>
  <si>
    <t>Anzahl der Verlan-Fälle nach Bildungsart</t>
  </si>
  <si>
    <t>Anzahl der Verlan-Wörter nach Sprachebenen</t>
  </si>
  <si>
    <t>Régistre bzw. Sprachebenen</t>
  </si>
  <si>
    <t>Algérie, Corse</t>
  </si>
  <si>
    <t>Tarterêts</t>
  </si>
  <si>
    <t>Congo</t>
  </si>
  <si>
    <t>algérien</t>
  </si>
  <si>
    <t>Chypre</t>
  </si>
  <si>
    <t>Saint-Denis</t>
  </si>
  <si>
    <t>Belgique</t>
  </si>
  <si>
    <t> Vitry-sur-Seine</t>
  </si>
  <si>
    <t>les Comores</t>
  </si>
  <si>
    <t>Évri</t>
  </si>
  <si>
    <t>Analyse der funktionalen Kategorien von Argot in französischen Raptexten aus den Jahren 2000-2020</t>
  </si>
  <si>
    <t>AFP - Argot &amp; français populaire
LGR- Le Grand Robert de la langue française
LPR - Le petit Robert
TAB - Tout l'argot des banlieues
CTT - Comment tu tchatches!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</si>
</sst>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333333"/>
      <name val="Calibri"/>
      <family val="2"/>
      <scheme val="minor"/>
    </font>
    <font>
      <i/>
      <sz val="11"/>
      <color rgb="FF333333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rgb="FF333333"/>
      <name val="Arial"/>
      <family val="2"/>
    </font>
    <font>
      <i/>
      <sz val="8"/>
      <color rgb="FF333333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DDDFF"/>
        <bgColor indexed="64"/>
      </patternFill>
    </fill>
    <fill>
      <patternFill patternType="solid">
        <fgColor rgb="FFFF9F9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/>
    <xf numFmtId="0" fontId="1" fillId="2" borderId="0" xfId="0" applyFont="1" applyFill="1"/>
    <xf numFmtId="0" fontId="0" fillId="2" borderId="0" xfId="0" applyFill="1"/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center"/>
    </xf>
    <xf numFmtId="0" fontId="0" fillId="0" borderId="0" xfId="0" applyNumberFormat="1"/>
    <xf numFmtId="0" fontId="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4" borderId="0" xfId="0" applyFill="1"/>
    <xf numFmtId="0" fontId="0" fillId="0" borderId="0" xfId="0" applyFont="1" applyAlignment="1">
      <alignment vertical="center"/>
    </xf>
    <xf numFmtId="0" fontId="0" fillId="0" borderId="0" xfId="0" pivotButton="1"/>
    <xf numFmtId="9" fontId="0" fillId="0" borderId="0" xfId="1" applyFont="1"/>
    <xf numFmtId="9" fontId="0" fillId="0" borderId="0" xfId="0" applyNumberFormat="1"/>
    <xf numFmtId="0" fontId="0" fillId="0" borderId="0" xfId="0" applyFill="1"/>
    <xf numFmtId="0" fontId="0" fillId="0" borderId="0" xfId="0" applyNumberFormat="1" applyFill="1"/>
    <xf numFmtId="0" fontId="1" fillId="5" borderId="0" xfId="0" applyFont="1" applyFill="1" applyAlignment="1">
      <alignment horizontal="center"/>
    </xf>
    <xf numFmtId="0" fontId="12" fillId="5" borderId="0" xfId="0" applyFont="1" applyFill="1"/>
    <xf numFmtId="0" fontId="0" fillId="5" borderId="0" xfId="0" applyFill="1"/>
    <xf numFmtId="0" fontId="1" fillId="5" borderId="0" xfId="0" applyFont="1" applyFill="1"/>
    <xf numFmtId="0" fontId="6" fillId="5" borderId="0" xfId="0" applyFont="1" applyFill="1"/>
    <xf numFmtId="0" fontId="11" fillId="5" borderId="0" xfId="0" applyFont="1" applyFill="1"/>
    <xf numFmtId="0" fontId="0" fillId="4" borderId="0" xfId="0" applyNumberFormat="1" applyFill="1"/>
    <xf numFmtId="9" fontId="0" fillId="4" borderId="0" xfId="1" applyFont="1" applyFill="1"/>
    <xf numFmtId="0" fontId="0" fillId="5" borderId="0" xfId="0" applyFont="1" applyFill="1"/>
    <xf numFmtId="0" fontId="0" fillId="6" borderId="0" xfId="0" applyFill="1"/>
    <xf numFmtId="0" fontId="0" fillId="6" borderId="0" xfId="0" applyNumberFormat="1" applyFill="1"/>
    <xf numFmtId="9" fontId="0" fillId="0" borderId="0" xfId="1" applyFont="1" applyFill="1"/>
    <xf numFmtId="9" fontId="13" fillId="0" borderId="0" xfId="1" applyFont="1" applyFill="1"/>
    <xf numFmtId="0" fontId="0" fillId="0" borderId="0" xfId="0" applyFill="1" applyAlignment="1">
      <alignment horizontal="center"/>
    </xf>
    <xf numFmtId="0" fontId="14" fillId="2" borderId="0" xfId="0" applyFont="1" applyFill="1"/>
  </cellXfs>
  <cellStyles count="2">
    <cellStyle name="Prozent" xfId="1" builtinId="5"/>
    <cellStyle name="Standard" xfId="0" builtinId="0"/>
  </cellStyles>
  <dxfs count="56">
    <dxf>
      <fill>
        <patternFill patternType="solid">
          <bgColor rgb="FFFF9F9F"/>
        </patternFill>
      </fill>
    </dxf>
    <dxf>
      <fill>
        <patternFill patternType="solid">
          <bgColor rgb="FFFF9F9F"/>
        </patternFill>
      </fill>
    </dxf>
    <dxf>
      <fill>
        <patternFill patternType="solid">
          <bgColor rgb="FFDDDDFF"/>
        </patternFill>
      </fill>
    </dxf>
    <dxf>
      <fill>
        <patternFill patternType="solid">
          <bgColor rgb="FFDDDDFF"/>
        </patternFill>
      </fill>
    </dxf>
    <dxf>
      <fill>
        <patternFill patternType="solid">
          <bgColor rgb="FFDDDDFF"/>
        </patternFill>
      </fill>
    </dxf>
    <dxf>
      <fill>
        <patternFill patternType="solid">
          <bgColor rgb="FFDDDDFF"/>
        </patternFill>
      </fill>
    </dxf>
    <dxf>
      <fill>
        <patternFill>
          <bgColor rgb="FFFF9F9F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 patternType="solid">
          <bgColor rgb="FFFFDE75"/>
        </patternFill>
      </fill>
    </dxf>
    <dxf>
      <fill>
        <patternFill patternType="solid">
          <bgColor rgb="FFDDDDFF"/>
        </patternFill>
      </fill>
    </dxf>
    <dxf>
      <fill>
        <patternFill patternType="solid">
          <bgColor rgb="FFDDDDFF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 patternType="solid">
          <bgColor theme="7" tint="0.59999389629810485"/>
        </patternFill>
      </fill>
    </dxf>
    <dxf>
      <fill>
        <patternFill patternType="solid">
          <bgColor theme="7" tint="0.59999389629810485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 patternType="solid"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>
          <bgColor auto="1"/>
        </patternFill>
      </fill>
    </dxf>
    <dxf>
      <fill>
        <patternFill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CCCCFF"/>
      <color rgb="FFFF9F9F"/>
      <color rgb="FFDDDDFF"/>
      <color rgb="FFFFDE75"/>
      <color rgb="FF7CEAFC"/>
      <color rgb="FFFF00FF"/>
      <color rgb="FFCC0000"/>
      <color rgb="FF66FF66"/>
      <color rgb="FF66FFFF"/>
      <color rgb="FFB6FC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pivotCacheDefinition" Target="pivotCache/pivotCacheDefinition1.xml"/><Relationship Id="rId18" Type="http://schemas.openxmlformats.org/officeDocument/2006/relationships/pivotCacheDefinition" Target="pivotCache/pivotCacheDefinition6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pivotCacheDefinition" Target="pivotCache/pivotCacheDefinition5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4.xml"/><Relationship Id="rId20" Type="http://schemas.openxmlformats.org/officeDocument/2006/relationships/pivotCacheDefinition" Target="pivotCache/pivotCacheDefinition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3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pivotCacheDefinition" Target="pivotCache/pivotCacheDefinition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2.xml"/><Relationship Id="rId22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[BA_Argot und Rap_SoSe20_Skarlet Mark.xlsx]Fragestellung 1 - Ergebnisse!PivotTable128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Anzahl der Argot-Fälle in Bezug auf "Valeur"</a:t>
            </a:r>
          </a:p>
        </c:rich>
      </c:tx>
      <c:layout>
        <c:manualLayout>
          <c:xMode val="edge"/>
          <c:yMode val="edge"/>
          <c:x val="0.25647867975301042"/>
          <c:y val="3.903346296189780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6">
              <a:lumMod val="75000"/>
            </a:schemeClr>
          </a:solidFill>
          <a:ln>
            <a:noFill/>
          </a:ln>
          <a:effectLst/>
        </c:spPr>
      </c:pivotFmt>
      <c:pivotFmt>
        <c:idx val="2"/>
        <c:spPr>
          <a:solidFill>
            <a:srgbClr val="00B0F0"/>
          </a:solidFill>
          <a:ln>
            <a:noFill/>
          </a:ln>
          <a:effectLst/>
        </c:spPr>
      </c:pivotFmt>
      <c:pivotFmt>
        <c:idx val="3"/>
        <c:spPr>
          <a:solidFill>
            <a:srgbClr val="FF0000"/>
          </a:solidFill>
          <a:ln>
            <a:noFill/>
          </a:ln>
          <a:effectLst/>
        </c:spPr>
      </c:pivotFmt>
    </c:pivotFmts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'Fragestellung 1 - Ergebnisse'!$B$3</c:f>
              <c:strCache>
                <c:ptCount val="1"/>
                <c:pt idx="0">
                  <c:v>Ergebnis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3437-43F5-9CD1-377CD7E1675A}"/>
              </c:ext>
            </c:extLst>
          </c:dPt>
          <c:dPt>
            <c:idx val="1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437-43F5-9CD1-377CD7E1675A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437-43F5-9CD1-377CD7E1675A}"/>
              </c:ext>
            </c:extLst>
          </c:dPt>
          <c:cat>
            <c:strRef>
              <c:f>'Fragestellung 1 - Ergebnisse'!$A$4:$A$6</c:f>
              <c:strCache>
                <c:ptCount val="3"/>
                <c:pt idx="0">
                  <c:v>aggressif</c:v>
                </c:pt>
                <c:pt idx="1">
                  <c:v>dévalorisant/péjoratif</c:v>
                </c:pt>
                <c:pt idx="2">
                  <c:v>neutre</c:v>
                </c:pt>
              </c:strCache>
            </c:strRef>
          </c:cat>
          <c:val>
            <c:numRef>
              <c:f>'Fragestellung 1 - Ergebnisse'!$B$4:$B$6</c:f>
              <c:numCache>
                <c:formatCode>General</c:formatCode>
                <c:ptCount val="3"/>
                <c:pt idx="0">
                  <c:v>22</c:v>
                </c:pt>
                <c:pt idx="1">
                  <c:v>56</c:v>
                </c:pt>
                <c:pt idx="2">
                  <c:v>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37-43F5-9CD1-377CD7E167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555871295"/>
        <c:axId val="1531561551"/>
      </c:barChart>
      <c:catAx>
        <c:axId val="1555871295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31561551"/>
        <c:crossesAt val="0"/>
        <c:auto val="1"/>
        <c:lblAlgn val="ctr"/>
        <c:lblOffset val="100"/>
        <c:noMultiLvlLbl val="0"/>
      </c:catAx>
      <c:valAx>
        <c:axId val="153156155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558712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[BA_Argot und Rap_SoSe20_Skarlet Mark.xlsx]Fragestellung 1 - Ergebnisse!PivotTable128</c:name>
    <c:fmtId val="5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Ergebnisse</a:t>
            </a:r>
            <a:r>
              <a:rPr lang="en-US" baseline="0"/>
              <a:t> in Prozent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6">
              <a:lumMod val="75000"/>
            </a:schemeClr>
          </a:solidFill>
          <a:ln w="19050">
            <a:solidFill>
              <a:schemeClr val="lt1"/>
            </a:solidFill>
          </a:ln>
          <a:effectLst/>
        </c:spPr>
        <c:dLbl>
          <c:idx val="0"/>
          <c:layout>
            <c:manualLayout>
              <c:x val="0.13018413291122116"/>
              <c:y val="-9.5058808025565836E-2"/>
            </c:manualLayout>
          </c:layout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rgbClr val="00B0F0"/>
          </a:solidFill>
          <a:ln w="19050">
            <a:solidFill>
              <a:schemeClr val="lt1"/>
            </a:solidFill>
          </a:ln>
          <a:effectLst/>
        </c:spP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rgbClr val="FF0000"/>
          </a:solidFill>
          <a:ln w="19050">
            <a:solidFill>
              <a:schemeClr val="lt1"/>
            </a:solidFill>
          </a:ln>
          <a:effectLst/>
        </c:spP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pieChart>
        <c:varyColors val="1"/>
        <c:ser>
          <c:idx val="0"/>
          <c:order val="0"/>
          <c:tx>
            <c:strRef>
              <c:f>'Fragestellung 1 - Ergebnisse'!$B$3</c:f>
              <c:strCache>
                <c:ptCount val="1"/>
                <c:pt idx="0">
                  <c:v>Ergebnis</c:v>
                </c:pt>
              </c:strCache>
            </c:strRef>
          </c:tx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435-4247-89CB-250F41EC475D}"/>
              </c:ext>
            </c:extLst>
          </c:dPt>
          <c:dPt>
            <c:idx val="1"/>
            <c:bubble3D val="0"/>
            <c:spPr>
              <a:solidFill>
                <a:srgbClr val="00B0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C435-4247-89CB-250F41EC475D}"/>
              </c:ext>
            </c:extLst>
          </c:dPt>
          <c:dPt>
            <c:idx val="2"/>
            <c:bubble3D val="0"/>
            <c:spPr>
              <a:solidFill>
                <a:schemeClr val="accent6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435-4247-89CB-250F41EC475D}"/>
              </c:ext>
            </c:extLst>
          </c:dPt>
          <c:dLbls>
            <c:dLbl>
              <c:idx val="0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35-4247-89CB-250F41EC475D}"/>
                </c:ext>
              </c:extLst>
            </c:dLbl>
            <c:dLbl>
              <c:idx val="1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435-4247-89CB-250F41EC475D}"/>
                </c:ext>
              </c:extLst>
            </c:dLbl>
            <c:dLbl>
              <c:idx val="2"/>
              <c:layout>
                <c:manualLayout>
                  <c:x val="0.13018413291122116"/>
                  <c:y val="-9.505880802556583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435-4247-89CB-250F41EC47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'Fragestellung 1 - Ergebnisse'!$A$4:$A$6</c:f>
              <c:strCache>
                <c:ptCount val="3"/>
                <c:pt idx="0">
                  <c:v>aggressif</c:v>
                </c:pt>
                <c:pt idx="1">
                  <c:v>dévalorisant/péjoratif</c:v>
                </c:pt>
                <c:pt idx="2">
                  <c:v>neutre</c:v>
                </c:pt>
              </c:strCache>
            </c:strRef>
          </c:cat>
          <c:val>
            <c:numRef>
              <c:f>'Fragestellung 1 - Ergebnisse'!$B$4:$B$6</c:f>
              <c:numCache>
                <c:formatCode>General</c:formatCode>
                <c:ptCount val="3"/>
                <c:pt idx="0">
                  <c:v>22</c:v>
                </c:pt>
                <c:pt idx="1">
                  <c:v>56</c:v>
                </c:pt>
                <c:pt idx="2">
                  <c:v>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35-4247-89CB-250F41EC47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528614335579191"/>
          <c:y val="0.34404243402629064"/>
          <c:w val="0.33347674324214627"/>
          <c:h val="0.545496436376415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[BA_Argot und Rap_SoSe20_Skarlet Mark.xlsx]Hypothese 1.1 - Ergebnisse!PivotTable249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Domäne</a:t>
            </a:r>
            <a:r>
              <a:rPr lang="fr-FR" baseline="0"/>
              <a:t> im Übersicht</a:t>
            </a:r>
            <a:endParaRPr lang="fr-F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FF0000"/>
          </a:solidFill>
          <a:ln>
            <a:noFill/>
          </a:ln>
          <a:effectLst/>
        </c:spPr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</c:pivotFmt>
      <c:pivotFmt>
        <c:idx val="4"/>
        <c:spPr>
          <a:solidFill>
            <a:srgbClr val="FFDE75"/>
          </a:solidFill>
          <a:ln>
            <a:noFill/>
          </a:ln>
          <a:effectLst/>
        </c:spPr>
      </c:pivotFmt>
      <c:pivotFmt>
        <c:idx val="5"/>
        <c:spPr>
          <a:solidFill>
            <a:srgbClr val="FF00FF"/>
          </a:solidFill>
          <a:ln>
            <a:noFill/>
          </a:ln>
          <a:effectLst/>
        </c:spPr>
      </c:pivotFmt>
      <c:pivotFmt>
        <c:idx val="6"/>
        <c:spPr>
          <a:solidFill>
            <a:srgbClr val="66FFFF"/>
          </a:solidFill>
          <a:ln>
            <a:noFill/>
          </a:ln>
          <a:effectLst/>
        </c:spPr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</c:pivotFmt>
      <c:pivotFmt>
        <c:idx val="15"/>
        <c:spPr>
          <a:solidFill>
            <a:schemeClr val="accent1"/>
          </a:solidFill>
          <a:ln>
            <a:noFill/>
          </a:ln>
          <a:effectLst/>
        </c:spPr>
      </c:pivotFmt>
      <c:pivotFmt>
        <c:idx val="16"/>
        <c:spPr>
          <a:solidFill>
            <a:schemeClr val="accent1"/>
          </a:solidFill>
          <a:ln>
            <a:noFill/>
          </a:ln>
          <a:effectLst/>
        </c:spPr>
      </c:pivotFmt>
      <c:pivotFmt>
        <c:idx val="17"/>
        <c:spPr>
          <a:solidFill>
            <a:schemeClr val="accent1"/>
          </a:solidFill>
          <a:ln>
            <a:noFill/>
          </a:ln>
          <a:effectLst/>
        </c:spPr>
      </c:pivotFmt>
      <c:pivotFmt>
        <c:idx val="18"/>
        <c:spPr>
          <a:solidFill>
            <a:schemeClr val="accent1"/>
          </a:solidFill>
          <a:ln>
            <a:noFill/>
          </a:ln>
          <a:effectLst/>
        </c:spPr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'Hypothese 1.1 - Ergebnisse'!$B$4</c:f>
              <c:strCache>
                <c:ptCount val="1"/>
                <c:pt idx="0">
                  <c:v>Ergebnis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F6A-457A-8BF4-9562BC711F64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0F4-4863-99A6-F6C2766145A3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F6A-457A-8BF4-9562BC711F64}"/>
              </c:ext>
            </c:extLst>
          </c:dPt>
          <c:dPt>
            <c:idx val="3"/>
            <c:invertIfNegative val="0"/>
            <c:bubble3D val="0"/>
            <c:spPr>
              <a:solidFill>
                <a:srgbClr val="FFDE7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F6A-457A-8BF4-9562BC711F64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F6A-457A-8BF4-9562BC711F64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80F4-4863-99A6-F6C2766145A3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80F4-4863-99A6-F6C2766145A3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80F4-4863-99A6-F6C2766145A3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80F4-4863-99A6-F6C2766145A3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80F4-4863-99A6-F6C2766145A3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80F4-4863-99A6-F6C2766145A3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80F4-4863-99A6-F6C2766145A3}"/>
              </c:ext>
            </c:extLst>
          </c:dPt>
          <c:dPt>
            <c:idx val="12"/>
            <c:invertIfNegative val="0"/>
            <c:bubble3D val="0"/>
            <c:spPr>
              <a:solidFill>
                <a:srgbClr val="66FF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F6A-457A-8BF4-9562BC711F64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80F4-4863-99A6-F6C2766145A3}"/>
              </c:ext>
            </c:extLst>
          </c:dPt>
          <c:dPt>
            <c:idx val="14"/>
            <c:invertIfNegative val="0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80F4-4863-99A6-F6C2766145A3}"/>
              </c:ext>
            </c:extLst>
          </c:dPt>
          <c:dPt>
            <c:idx val="15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F6A-457A-8BF4-9562BC711F64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80F4-4863-99A6-F6C2766145A3}"/>
              </c:ext>
            </c:extLst>
          </c:dPt>
          <c:dPt>
            <c:idx val="17"/>
            <c:invertIfNegative val="0"/>
            <c:bubble3D val="0"/>
            <c:spPr>
              <a:solidFill>
                <a:schemeClr val="accent6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3-80F4-4863-99A6-F6C2766145A3}"/>
              </c:ext>
            </c:extLst>
          </c:dPt>
          <c:dPt>
            <c:idx val="18"/>
            <c:invertIfNegative val="0"/>
            <c:bubble3D val="0"/>
            <c:spPr>
              <a:solidFill>
                <a:schemeClr val="accent1">
                  <a:lumMod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5-80F4-4863-99A6-F6C2766145A3}"/>
              </c:ext>
            </c:extLst>
          </c:dPt>
          <c:cat>
            <c:strRef>
              <c:f>'Hypothese 1.1 - Ergebnisse'!$A$5:$A$23</c:f>
              <c:strCache>
                <c:ptCount val="19"/>
                <c:pt idx="0">
                  <c:v>aggressivité/violence</c:v>
                </c:pt>
                <c:pt idx="1">
                  <c:v>amitié</c:v>
                </c:pt>
                <c:pt idx="2">
                  <c:v>amour</c:v>
                </c:pt>
                <c:pt idx="3">
                  <c:v>animeaux</c:v>
                </c:pt>
                <c:pt idx="4">
                  <c:v>argent</c:v>
                </c:pt>
                <c:pt idx="5">
                  <c:v>corps</c:v>
                </c:pt>
                <c:pt idx="6">
                  <c:v>drogue/alcool</c:v>
                </c:pt>
                <c:pt idx="7">
                  <c:v>éducation</c:v>
                </c:pt>
                <c:pt idx="8">
                  <c:v>famille</c:v>
                </c:pt>
                <c:pt idx="9">
                  <c:v>femme</c:v>
                </c:pt>
                <c:pt idx="10">
                  <c:v>lieu</c:v>
                </c:pt>
                <c:pt idx="11">
                  <c:v>mode</c:v>
                </c:pt>
                <c:pt idx="12">
                  <c:v>musique</c:v>
                </c:pt>
                <c:pt idx="13">
                  <c:v>prison/loi/autorité</c:v>
                </c:pt>
                <c:pt idx="14">
                  <c:v>sentiment</c:v>
                </c:pt>
                <c:pt idx="15">
                  <c:v>sexualité</c:v>
                </c:pt>
                <c:pt idx="16">
                  <c:v>société</c:v>
                </c:pt>
                <c:pt idx="17">
                  <c:v>sport</c:v>
                </c:pt>
                <c:pt idx="18">
                  <c:v>travail</c:v>
                </c:pt>
              </c:strCache>
            </c:strRef>
          </c:cat>
          <c:val>
            <c:numRef>
              <c:f>'Hypothese 1.1 - Ergebnisse'!$B$5:$B$23</c:f>
              <c:numCache>
                <c:formatCode>General</c:formatCode>
                <c:ptCount val="19"/>
                <c:pt idx="0">
                  <c:v>43</c:v>
                </c:pt>
                <c:pt idx="1">
                  <c:v>6</c:v>
                </c:pt>
                <c:pt idx="2">
                  <c:v>3</c:v>
                </c:pt>
                <c:pt idx="3">
                  <c:v>1</c:v>
                </c:pt>
                <c:pt idx="4">
                  <c:v>24</c:v>
                </c:pt>
                <c:pt idx="5">
                  <c:v>6</c:v>
                </c:pt>
                <c:pt idx="6">
                  <c:v>8</c:v>
                </c:pt>
                <c:pt idx="7">
                  <c:v>2</c:v>
                </c:pt>
                <c:pt idx="8">
                  <c:v>17</c:v>
                </c:pt>
                <c:pt idx="9">
                  <c:v>2</c:v>
                </c:pt>
                <c:pt idx="10">
                  <c:v>3</c:v>
                </c:pt>
                <c:pt idx="11">
                  <c:v>3</c:v>
                </c:pt>
                <c:pt idx="12">
                  <c:v>20</c:v>
                </c:pt>
                <c:pt idx="13">
                  <c:v>9</c:v>
                </c:pt>
                <c:pt idx="14">
                  <c:v>16</c:v>
                </c:pt>
                <c:pt idx="15">
                  <c:v>8</c:v>
                </c:pt>
                <c:pt idx="16">
                  <c:v>18</c:v>
                </c:pt>
                <c:pt idx="17">
                  <c:v>4</c:v>
                </c:pt>
                <c:pt idx="18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6A-457A-8BF4-9562BC711F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561793311"/>
        <c:axId val="1531564047"/>
      </c:barChart>
      <c:catAx>
        <c:axId val="15617933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31564047"/>
        <c:crosses val="autoZero"/>
        <c:auto val="1"/>
        <c:lblAlgn val="ctr"/>
        <c:lblOffset val="100"/>
        <c:noMultiLvlLbl val="0"/>
      </c:catAx>
      <c:valAx>
        <c:axId val="153156404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6179331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[BA_Argot und Rap_SoSe20_Skarlet Mark.xlsx]Hypothese 1.2 - Ergebnisse!PivotTable279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Grammatische 
Kategorien im Überblick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FF0000"/>
          </a:solidFill>
          <a:ln>
            <a:noFill/>
          </a:ln>
          <a:effectLst/>
        </c:spPr>
      </c:pivotFmt>
      <c:pivotFmt>
        <c:idx val="2"/>
        <c:spPr>
          <a:solidFill>
            <a:srgbClr val="FF00FF"/>
          </a:solidFill>
          <a:ln>
            <a:noFill/>
          </a:ln>
          <a:effectLst/>
        </c:spPr>
      </c:pivotFmt>
      <c:pivotFmt>
        <c:idx val="3"/>
        <c:spPr>
          <a:solidFill>
            <a:srgbClr val="7CEAFC"/>
          </a:solidFill>
          <a:ln>
            <a:noFill/>
          </a:ln>
          <a:effectLst/>
        </c:spPr>
      </c:pivotFmt>
      <c:pivotFmt>
        <c:idx val="4"/>
        <c:spPr>
          <a:solidFill>
            <a:srgbClr val="66FF66"/>
          </a:solidFill>
          <a:ln>
            <a:noFill/>
          </a:ln>
          <a:effectLst/>
        </c:spPr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'Hypothese 1.2 - Ergebnisse'!$B$3</c:f>
              <c:strCache>
                <c:ptCount val="1"/>
                <c:pt idx="0">
                  <c:v>Ergebnis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7CEAF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E3A1-4432-9AD0-2E2E5E4D8B51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1AA-4752-9A44-ED36583B8032}"/>
              </c:ext>
            </c:extLst>
          </c:dPt>
          <c:dPt>
            <c:idx val="2"/>
            <c:invertIfNegative val="0"/>
            <c:bubble3D val="0"/>
            <c:spPr>
              <a:solidFill>
                <a:srgbClr val="66FF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E3A1-4432-9AD0-2E2E5E4D8B51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1AA-4752-9A44-ED36583B8032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F1AA-4752-9A44-ED36583B8032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F1AA-4752-9A44-ED36583B8032}"/>
              </c:ext>
            </c:extLst>
          </c:dPt>
          <c:dPt>
            <c:idx val="6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3A1-4432-9AD0-2E2E5E4D8B51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F1AA-4752-9A44-ED36583B8032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1AA-4752-9A44-ED36583B8032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1AA-4752-9A44-ED36583B8032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1AA-4752-9A44-ED36583B8032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F1AA-4752-9A44-ED36583B8032}"/>
              </c:ext>
            </c:extLst>
          </c:dPt>
          <c:dPt>
            <c:idx val="1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3A1-4432-9AD0-2E2E5E4D8B51}"/>
              </c:ext>
            </c:extLst>
          </c:dPt>
          <c:cat>
            <c:strRef>
              <c:f>'Hypothese 1.2 - Ergebnisse'!$A$4:$A$16</c:f>
              <c:strCache>
                <c:ptCount val="13"/>
                <c:pt idx="0">
                  <c:v>anglicisme</c:v>
                </c:pt>
                <c:pt idx="1">
                  <c:v>aphérèse</c:v>
                </c:pt>
                <c:pt idx="2">
                  <c:v>apocope</c:v>
                </c:pt>
                <c:pt idx="3">
                  <c:v>arabisme</c:v>
                </c:pt>
                <c:pt idx="4">
                  <c:v>franco-provençal</c:v>
                </c:pt>
                <c:pt idx="5">
                  <c:v>hispanisme</c:v>
                </c:pt>
                <c:pt idx="6">
                  <c:v>métaphore</c:v>
                </c:pt>
                <c:pt idx="7">
                  <c:v>métonymie</c:v>
                </c:pt>
                <c:pt idx="8">
                  <c:v>mots d'origine africaine</c:v>
                </c:pt>
                <c:pt idx="9">
                  <c:v>redoublement hypocoristique après aphérèse</c:v>
                </c:pt>
                <c:pt idx="10">
                  <c:v>ressufixation </c:v>
                </c:pt>
                <c:pt idx="11">
                  <c:v>tsigane</c:v>
                </c:pt>
                <c:pt idx="12">
                  <c:v>verlan</c:v>
                </c:pt>
              </c:strCache>
            </c:strRef>
          </c:cat>
          <c:val>
            <c:numRef>
              <c:f>'Hypothese 1.2 - Ergebnisse'!$B$4:$B$16</c:f>
              <c:numCache>
                <c:formatCode>General</c:formatCode>
                <c:ptCount val="13"/>
                <c:pt idx="0">
                  <c:v>47</c:v>
                </c:pt>
                <c:pt idx="1">
                  <c:v>3</c:v>
                </c:pt>
                <c:pt idx="2">
                  <c:v>47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43</c:v>
                </c:pt>
                <c:pt idx="7">
                  <c:v>19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2</c:v>
                </c:pt>
                <c:pt idx="12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A1-4432-9AD0-2E2E5E4D8B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547839855"/>
        <c:axId val="1564150623"/>
      </c:barChart>
      <c:catAx>
        <c:axId val="1547839855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64150623"/>
        <c:crosses val="autoZero"/>
        <c:auto val="1"/>
        <c:lblAlgn val="ctr"/>
        <c:lblOffset val="100"/>
        <c:noMultiLvlLbl val="0"/>
      </c:catAx>
      <c:valAx>
        <c:axId val="156415062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478398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[BA_Argot und Rap_SoSe20_Skarlet Mark.xlsx]Régistre de langue!PivotTable436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Sprachebenen</a:t>
            </a:r>
            <a:r>
              <a:rPr lang="fr-FR" baseline="0"/>
              <a:t> der Verlan-Wörter im Überblick</a:t>
            </a:r>
            <a:endParaRPr lang="fr-F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CCCCFF"/>
          </a:solidFill>
          <a:ln>
            <a:noFill/>
          </a:ln>
          <a:effectLst/>
        </c:spPr>
      </c:pivotFmt>
      <c:pivotFmt>
        <c:idx val="2"/>
        <c:spPr>
          <a:solidFill>
            <a:srgbClr val="FF0000"/>
          </a:solidFill>
          <a:ln>
            <a:noFill/>
          </a:ln>
          <a:effectLst/>
        </c:spPr>
      </c:pivotFmt>
      <c:pivotFmt>
        <c:idx val="3"/>
        <c:spPr>
          <a:solidFill>
            <a:srgbClr val="00B050"/>
          </a:solidFill>
          <a:ln>
            <a:noFill/>
          </a:ln>
          <a:effectLst/>
        </c:spPr>
      </c:pivotFmt>
    </c:pivotFmts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'Régistre de langue'!$B$3</c:f>
              <c:strCache>
                <c:ptCount val="1"/>
                <c:pt idx="0">
                  <c:v>Ergebnis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CCCC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600-47C5-BD07-A8A4DF780794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600-47C5-BD07-A8A4DF780794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600-47C5-BD07-A8A4DF780794}"/>
              </c:ext>
            </c:extLst>
          </c:dPt>
          <c:cat>
            <c:strRef>
              <c:f>'Régistre de langue'!$A$4:$A$6</c:f>
              <c:strCache>
                <c:ptCount val="3"/>
                <c:pt idx="0">
                  <c:v>argotique</c:v>
                </c:pt>
                <c:pt idx="1">
                  <c:v>courrant</c:v>
                </c:pt>
                <c:pt idx="2">
                  <c:v>familier, argotique</c:v>
                </c:pt>
              </c:strCache>
            </c:strRef>
          </c:cat>
          <c:val>
            <c:numRef>
              <c:f>'Régistre de langue'!$B$4:$B$6</c:f>
              <c:numCache>
                <c:formatCode>General</c:formatCode>
                <c:ptCount val="3"/>
                <c:pt idx="0">
                  <c:v>28</c:v>
                </c:pt>
                <c:pt idx="1">
                  <c:v>1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00-47C5-BD07-A8A4DF7807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419143279"/>
        <c:axId val="1411511663"/>
      </c:barChart>
      <c:catAx>
        <c:axId val="141914327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411511663"/>
        <c:crosses val="autoZero"/>
        <c:auto val="1"/>
        <c:lblAlgn val="ctr"/>
        <c:lblOffset val="100"/>
        <c:noMultiLvlLbl val="0"/>
      </c:catAx>
      <c:valAx>
        <c:axId val="141151166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41914327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[BA_Argot und Rap_SoSe20_Skarlet Mark.xlsx]Bildungsart!PivotTable397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Anzahl der Verlan-Fälle</a:t>
            </a:r>
            <a:r>
              <a:rPr lang="fr-FR" baseline="0"/>
              <a:t> nach Bildungsart</a:t>
            </a:r>
            <a:endParaRPr lang="fr-FR"/>
          </a:p>
        </c:rich>
      </c:tx>
      <c:layout>
        <c:manualLayout>
          <c:xMode val="edge"/>
          <c:yMode val="edge"/>
          <c:x val="0.14492867148083174"/>
          <c:y val="2.77777005490959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Bildungsart!$B$3</c:f>
              <c:strCache>
                <c:ptCount val="1"/>
                <c:pt idx="0">
                  <c:v>Ergebnis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81-461C-869C-E7626F505345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81-461C-869C-E7626F505345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CC81-461C-869C-E7626F505345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CC81-461C-869C-E7626F505345}"/>
              </c:ext>
            </c:extLst>
          </c:dPt>
          <c:cat>
            <c:strRef>
              <c:f>Bildungsart!$A$4:$A$7</c:f>
              <c:strCache>
                <c:ptCount val="4"/>
                <c:pt idx="0">
                  <c:v>dreisilbig</c:v>
                </c:pt>
                <c:pt idx="1">
                  <c:v>einsilbig</c:v>
                </c:pt>
                <c:pt idx="2">
                  <c:v>troncation</c:v>
                </c:pt>
                <c:pt idx="3">
                  <c:v>zweisilbig</c:v>
                </c:pt>
              </c:strCache>
            </c:strRef>
          </c:cat>
          <c:val>
            <c:numRef>
              <c:f>Bildungsart!$B$4:$B$7</c:f>
              <c:numCache>
                <c:formatCode>General</c:formatCode>
                <c:ptCount val="4"/>
                <c:pt idx="0">
                  <c:v>3</c:v>
                </c:pt>
                <c:pt idx="1">
                  <c:v>5</c:v>
                </c:pt>
                <c:pt idx="2">
                  <c:v>2</c:v>
                </c:pt>
                <c:pt idx="3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3C-41FD-A57A-0FC59360A6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560286367"/>
        <c:axId val="1564149791"/>
      </c:barChart>
      <c:catAx>
        <c:axId val="1560286367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64149791"/>
        <c:crosses val="autoZero"/>
        <c:auto val="1"/>
        <c:lblAlgn val="ctr"/>
        <c:lblOffset val="100"/>
        <c:noMultiLvlLbl val="0"/>
      </c:catAx>
      <c:valAx>
        <c:axId val="156414979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602863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[BA_Argot und Rap_SoSe20_Skarlet Mark.xlsx]Fragestelung 2 - Ergebnisse!PivotTable318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 b="1"/>
              <a:t>Domäne</a:t>
            </a:r>
            <a:r>
              <a:rPr lang="fr-FR" b="1" baseline="0"/>
              <a:t> der Verlan-Wörter im Überblick</a:t>
            </a:r>
            <a:endParaRPr lang="fr-FR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FF0000"/>
          </a:solidFill>
          <a:ln>
            <a:noFill/>
          </a:ln>
          <a:effectLst/>
        </c:spPr>
      </c:pivotFmt>
      <c:pivotFmt>
        <c:idx val="2"/>
        <c:spPr>
          <a:solidFill>
            <a:srgbClr val="92D050"/>
          </a:solidFill>
          <a:ln>
            <a:noFill/>
          </a:ln>
          <a:effectLst/>
        </c:spPr>
      </c:pivotFmt>
      <c:pivotFmt>
        <c:idx val="3"/>
        <c:spPr>
          <a:solidFill>
            <a:srgbClr val="FF00FF"/>
          </a:solidFill>
          <a:ln>
            <a:noFill/>
          </a:ln>
          <a:effectLst/>
        </c:spPr>
      </c:pivotFmt>
      <c:pivotFmt>
        <c:idx val="4"/>
        <c:spPr>
          <a:solidFill>
            <a:srgbClr val="C00000"/>
          </a:solidFill>
          <a:ln>
            <a:noFill/>
          </a:ln>
          <a:effectLst/>
        </c:spPr>
      </c:pivotFmt>
      <c:pivotFmt>
        <c:idx val="5"/>
        <c:spPr>
          <a:solidFill>
            <a:srgbClr val="7CEAFC"/>
          </a:solidFill>
          <a:ln>
            <a:noFill/>
          </a:ln>
          <a:effectLst/>
        </c:spPr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'Fragestelung 2 - Ergebnisse'!$B$4</c:f>
              <c:strCache>
                <c:ptCount val="1"/>
                <c:pt idx="0">
                  <c:v>Ergebnis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EB9-4397-8B03-0D151F82FDA7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CEB9-4397-8B03-0D151F82FDA7}"/>
              </c:ext>
            </c:extLst>
          </c:dPt>
          <c:dPt>
            <c:idx val="2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EB9-4397-8B03-0D151F82FDA7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C09-4A24-9119-F9DAC50BDEEB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1C09-4A24-9119-F9DAC50BDEEB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1C09-4A24-9119-F9DAC50BDEEB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1C09-4A24-9119-F9DAC50BDEEB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1C09-4A24-9119-F9DAC50BDEEB}"/>
              </c:ext>
            </c:extLst>
          </c:dPt>
          <c:dPt>
            <c:idx val="8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CEB9-4397-8B03-0D151F82FDA7}"/>
              </c:ext>
            </c:extLst>
          </c:dPt>
          <c:dPt>
            <c:idx val="9"/>
            <c:invertIfNegative val="0"/>
            <c:bubble3D val="0"/>
            <c:spPr>
              <a:solidFill>
                <a:srgbClr val="7CEAF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CEB9-4397-8B03-0D151F82FDA7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1C09-4A24-9119-F9DAC50BDEEB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1C09-4A24-9119-F9DAC50BDEEB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1C09-4A24-9119-F9DAC50BDEEB}"/>
              </c:ext>
            </c:extLst>
          </c:dPt>
          <c:cat>
            <c:strRef>
              <c:f>'Fragestelung 2 - Ergebnisse'!$A$5:$A$17</c:f>
              <c:strCache>
                <c:ptCount val="13"/>
                <c:pt idx="0">
                  <c:v>aggressivité/violence</c:v>
                </c:pt>
                <c:pt idx="1">
                  <c:v>amitié</c:v>
                </c:pt>
                <c:pt idx="2">
                  <c:v>amour</c:v>
                </c:pt>
                <c:pt idx="3">
                  <c:v>corps</c:v>
                </c:pt>
                <c:pt idx="4">
                  <c:v>drogue/alcool</c:v>
                </c:pt>
                <c:pt idx="5">
                  <c:v>famille</c:v>
                </c:pt>
                <c:pt idx="6">
                  <c:v>lieu</c:v>
                </c:pt>
                <c:pt idx="7">
                  <c:v>musique</c:v>
                </c:pt>
                <c:pt idx="8">
                  <c:v>prison/loi/autorité</c:v>
                </c:pt>
                <c:pt idx="9">
                  <c:v>sentiment</c:v>
                </c:pt>
                <c:pt idx="10">
                  <c:v>sexualité</c:v>
                </c:pt>
                <c:pt idx="11">
                  <c:v>société</c:v>
                </c:pt>
                <c:pt idx="12">
                  <c:v>transport</c:v>
                </c:pt>
              </c:strCache>
            </c:strRef>
          </c:cat>
          <c:val>
            <c:numRef>
              <c:f>'Fragestelung 2 - Ergebnisse'!$B$5:$B$17</c:f>
              <c:numCache>
                <c:formatCode>General</c:formatCode>
                <c:ptCount val="13"/>
                <c:pt idx="0">
                  <c:v>7</c:v>
                </c:pt>
                <c:pt idx="1">
                  <c:v>1</c:v>
                </c:pt>
                <c:pt idx="2">
                  <c:v>2</c:v>
                </c:pt>
                <c:pt idx="3">
                  <c:v>1</c:v>
                </c:pt>
                <c:pt idx="4">
                  <c:v>1</c:v>
                </c:pt>
                <c:pt idx="5">
                  <c:v>5</c:v>
                </c:pt>
                <c:pt idx="6">
                  <c:v>2</c:v>
                </c:pt>
                <c:pt idx="7">
                  <c:v>3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B9-4397-8B03-0D151F82FD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51521887"/>
        <c:axId val="1660289711"/>
      </c:barChart>
      <c:catAx>
        <c:axId val="15515218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660289711"/>
        <c:crosses val="autoZero"/>
        <c:auto val="1"/>
        <c:lblAlgn val="ctr"/>
        <c:lblOffset val="100"/>
        <c:noMultiLvlLbl val="0"/>
      </c:catAx>
      <c:valAx>
        <c:axId val="16602897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5152188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[BA_Argot und Rap_SoSe20_Skarlet Mark.xlsx]Hypothese 1.2 - Ergebnisse!PivotTable279</c:name>
    <c:fmtId val="5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Grammatische 
Kategorien im Überblick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FF0000"/>
          </a:solidFill>
          <a:ln>
            <a:noFill/>
          </a:ln>
          <a:effectLst/>
        </c:spPr>
      </c:pivotFmt>
      <c:pivotFmt>
        <c:idx val="2"/>
        <c:spPr>
          <a:solidFill>
            <a:srgbClr val="FF00FF"/>
          </a:solidFill>
          <a:ln>
            <a:noFill/>
          </a:ln>
          <a:effectLst/>
        </c:spPr>
      </c:pivotFmt>
      <c:pivotFmt>
        <c:idx val="3"/>
        <c:spPr>
          <a:solidFill>
            <a:srgbClr val="7CEAFC"/>
          </a:solidFill>
          <a:ln>
            <a:noFill/>
          </a:ln>
          <a:effectLst/>
        </c:spPr>
      </c:pivotFmt>
      <c:pivotFmt>
        <c:idx val="4"/>
        <c:spPr>
          <a:solidFill>
            <a:srgbClr val="66FF66"/>
          </a:solidFill>
          <a:ln>
            <a:noFill/>
          </a:ln>
          <a:effectLst/>
        </c:spPr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rgbClr val="7CEAFC"/>
          </a:solidFill>
          <a:ln>
            <a:noFill/>
          </a:ln>
          <a:effectLst/>
        </c:spPr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</c:pivotFmt>
      <c:pivotFmt>
        <c:idx val="8"/>
        <c:spPr>
          <a:solidFill>
            <a:srgbClr val="66FF66"/>
          </a:solidFill>
          <a:ln>
            <a:noFill/>
          </a:ln>
          <a:effectLst/>
        </c:spP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</c:pivotFmt>
      <c:pivotFmt>
        <c:idx val="12"/>
        <c:spPr>
          <a:solidFill>
            <a:srgbClr val="FF00FF"/>
          </a:solidFill>
          <a:ln>
            <a:noFill/>
          </a:ln>
          <a:effectLst/>
        </c:spPr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</c:pivotFmt>
      <c:pivotFmt>
        <c:idx val="15"/>
        <c:spPr>
          <a:solidFill>
            <a:schemeClr val="accent1"/>
          </a:solidFill>
          <a:ln>
            <a:noFill/>
          </a:ln>
          <a:effectLst/>
        </c:spPr>
      </c:pivotFmt>
      <c:pivotFmt>
        <c:idx val="16"/>
        <c:spPr>
          <a:solidFill>
            <a:schemeClr val="accent1"/>
          </a:solidFill>
          <a:ln>
            <a:noFill/>
          </a:ln>
          <a:effectLst/>
        </c:spPr>
      </c:pivotFmt>
      <c:pivotFmt>
        <c:idx val="17"/>
        <c:spPr>
          <a:solidFill>
            <a:schemeClr val="accent1"/>
          </a:solidFill>
          <a:ln>
            <a:noFill/>
          </a:ln>
          <a:effectLst/>
        </c:spPr>
      </c:pivotFmt>
      <c:pivotFmt>
        <c:idx val="18"/>
        <c:spPr>
          <a:solidFill>
            <a:srgbClr val="FF0000"/>
          </a:solidFill>
          <a:ln>
            <a:noFill/>
          </a:ln>
          <a:effectLst/>
        </c:spPr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  <c:spPr>
          <a:solidFill>
            <a:srgbClr val="7CEAFC"/>
          </a:solidFill>
          <a:ln>
            <a:noFill/>
          </a:ln>
          <a:effectLst/>
        </c:spPr>
      </c:pivotFmt>
      <c:pivotFmt>
        <c:idx val="21"/>
        <c:spPr>
          <a:solidFill>
            <a:schemeClr val="accent1"/>
          </a:solidFill>
          <a:ln>
            <a:noFill/>
          </a:ln>
          <a:effectLst/>
        </c:spPr>
      </c:pivotFmt>
      <c:pivotFmt>
        <c:idx val="22"/>
        <c:spPr>
          <a:solidFill>
            <a:srgbClr val="66FF66"/>
          </a:solidFill>
          <a:ln>
            <a:noFill/>
          </a:ln>
          <a:effectLst/>
        </c:spPr>
      </c:pivotFmt>
      <c:pivotFmt>
        <c:idx val="23"/>
        <c:spPr>
          <a:solidFill>
            <a:schemeClr val="accent1"/>
          </a:solidFill>
          <a:ln>
            <a:noFill/>
          </a:ln>
          <a:effectLst/>
        </c:spPr>
      </c:pivotFmt>
      <c:pivotFmt>
        <c:idx val="24"/>
        <c:spPr>
          <a:solidFill>
            <a:schemeClr val="accent1"/>
          </a:solidFill>
          <a:ln>
            <a:noFill/>
          </a:ln>
          <a:effectLst/>
        </c:spPr>
      </c:pivotFmt>
      <c:pivotFmt>
        <c:idx val="25"/>
        <c:spPr>
          <a:solidFill>
            <a:schemeClr val="accent1"/>
          </a:solidFill>
          <a:ln>
            <a:noFill/>
          </a:ln>
          <a:effectLst/>
        </c:spPr>
      </c:pivotFmt>
      <c:pivotFmt>
        <c:idx val="26"/>
        <c:spPr>
          <a:solidFill>
            <a:srgbClr val="FF00FF"/>
          </a:solidFill>
          <a:ln>
            <a:noFill/>
          </a:ln>
          <a:effectLst/>
        </c:spPr>
      </c:pivotFmt>
      <c:pivotFmt>
        <c:idx val="27"/>
        <c:spPr>
          <a:solidFill>
            <a:schemeClr val="accent1"/>
          </a:solidFill>
          <a:ln>
            <a:noFill/>
          </a:ln>
          <a:effectLst/>
        </c:spPr>
      </c:pivotFmt>
      <c:pivotFmt>
        <c:idx val="28"/>
        <c:spPr>
          <a:solidFill>
            <a:schemeClr val="accent1"/>
          </a:solidFill>
          <a:ln>
            <a:noFill/>
          </a:ln>
          <a:effectLst/>
        </c:spPr>
      </c:pivotFmt>
      <c:pivotFmt>
        <c:idx val="29"/>
        <c:spPr>
          <a:solidFill>
            <a:schemeClr val="accent1"/>
          </a:solidFill>
          <a:ln>
            <a:noFill/>
          </a:ln>
          <a:effectLst/>
        </c:spPr>
      </c:pivotFmt>
      <c:pivotFmt>
        <c:idx val="30"/>
        <c:spPr>
          <a:solidFill>
            <a:schemeClr val="accent1"/>
          </a:solidFill>
          <a:ln>
            <a:noFill/>
          </a:ln>
          <a:effectLst/>
        </c:spPr>
      </c:pivotFmt>
      <c:pivotFmt>
        <c:idx val="31"/>
        <c:spPr>
          <a:solidFill>
            <a:schemeClr val="accent1"/>
          </a:solidFill>
          <a:ln>
            <a:noFill/>
          </a:ln>
          <a:effectLst/>
        </c:spPr>
      </c:pivotFmt>
      <c:pivotFmt>
        <c:idx val="32"/>
        <c:spPr>
          <a:solidFill>
            <a:srgbClr val="FF0000"/>
          </a:solidFill>
          <a:ln>
            <a:noFill/>
          </a:ln>
          <a:effectLst/>
        </c:spPr>
      </c:pivotFmt>
    </c:pivotFmts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'Hypothese 1.2 - Ergebnisse'!$B$3</c:f>
              <c:strCache>
                <c:ptCount val="1"/>
                <c:pt idx="0">
                  <c:v>Ergebnis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7CEAF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2F0-47F1-80A2-7437DF353859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32F0-47F1-80A2-7437DF353859}"/>
              </c:ext>
            </c:extLst>
          </c:dPt>
          <c:dPt>
            <c:idx val="2"/>
            <c:invertIfNegative val="0"/>
            <c:bubble3D val="0"/>
            <c:spPr>
              <a:solidFill>
                <a:srgbClr val="66FF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2F0-47F1-80A2-7437DF353859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32F0-47F1-80A2-7437DF353859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32F0-47F1-80A2-7437DF353859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32F0-47F1-80A2-7437DF353859}"/>
              </c:ext>
            </c:extLst>
          </c:dPt>
          <c:dPt>
            <c:idx val="6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32F0-47F1-80A2-7437DF353859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32F0-47F1-80A2-7437DF353859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32F0-47F1-80A2-7437DF353859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32F0-47F1-80A2-7437DF353859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32F0-47F1-80A2-7437DF353859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32F0-47F1-80A2-7437DF353859}"/>
              </c:ext>
            </c:extLst>
          </c:dPt>
          <c:dPt>
            <c:idx val="1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32F0-47F1-80A2-7437DF353859}"/>
              </c:ext>
            </c:extLst>
          </c:dPt>
          <c:cat>
            <c:strRef>
              <c:f>'Hypothese 1.2 - Ergebnisse'!$A$4:$A$16</c:f>
              <c:strCache>
                <c:ptCount val="13"/>
                <c:pt idx="0">
                  <c:v>anglicisme</c:v>
                </c:pt>
                <c:pt idx="1">
                  <c:v>aphérèse</c:v>
                </c:pt>
                <c:pt idx="2">
                  <c:v>apocope</c:v>
                </c:pt>
                <c:pt idx="3">
                  <c:v>arabisme</c:v>
                </c:pt>
                <c:pt idx="4">
                  <c:v>franco-provençal</c:v>
                </c:pt>
                <c:pt idx="5">
                  <c:v>hispanisme</c:v>
                </c:pt>
                <c:pt idx="6">
                  <c:v>métaphore</c:v>
                </c:pt>
                <c:pt idx="7">
                  <c:v>métonymie</c:v>
                </c:pt>
                <c:pt idx="8">
                  <c:v>mots d'origine africaine</c:v>
                </c:pt>
                <c:pt idx="9">
                  <c:v>redoublement hypocoristique après aphérèse</c:v>
                </c:pt>
                <c:pt idx="10">
                  <c:v>ressufixation </c:v>
                </c:pt>
                <c:pt idx="11">
                  <c:v>tsigane</c:v>
                </c:pt>
                <c:pt idx="12">
                  <c:v>verlan</c:v>
                </c:pt>
              </c:strCache>
            </c:strRef>
          </c:cat>
          <c:val>
            <c:numRef>
              <c:f>'Hypothese 1.2 - Ergebnisse'!$B$4:$B$16</c:f>
              <c:numCache>
                <c:formatCode>General</c:formatCode>
                <c:ptCount val="13"/>
                <c:pt idx="0">
                  <c:v>47</c:v>
                </c:pt>
                <c:pt idx="1">
                  <c:v>3</c:v>
                </c:pt>
                <c:pt idx="2">
                  <c:v>47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43</c:v>
                </c:pt>
                <c:pt idx="7">
                  <c:v>19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2</c:v>
                </c:pt>
                <c:pt idx="12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32F0-47F1-80A2-7437DF3538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547839855"/>
        <c:axId val="1564150623"/>
      </c:barChart>
      <c:catAx>
        <c:axId val="1547839855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64150623"/>
        <c:crosses val="autoZero"/>
        <c:auto val="1"/>
        <c:lblAlgn val="ctr"/>
        <c:lblOffset val="100"/>
        <c:noMultiLvlLbl val="0"/>
      </c:catAx>
      <c:valAx>
        <c:axId val="156415062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478398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[BA_Argot und Rap_SoSe20_Skarlet Mark.xlsx]Hypothese 2.2 - Ergebnisse!PivotTable333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Anzahl der Verlan-Wörter</a:t>
            </a:r>
            <a:r>
              <a:rPr lang="fr-FR" baseline="0"/>
              <a:t> nach Konnotation</a:t>
            </a:r>
            <a:endParaRPr lang="fr-F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92D050"/>
          </a:solidFill>
          <a:ln>
            <a:noFill/>
          </a:ln>
          <a:effectLst/>
        </c:spPr>
      </c:pivotFmt>
      <c:pivotFmt>
        <c:idx val="2"/>
        <c:spPr>
          <a:solidFill>
            <a:srgbClr val="FF0000"/>
          </a:solidFill>
          <a:ln>
            <a:noFill/>
          </a:ln>
          <a:effectLst/>
        </c:spPr>
      </c:pivotFmt>
      <c:pivotFmt>
        <c:idx val="3"/>
        <c:spPr>
          <a:solidFill>
            <a:srgbClr val="00B0F0"/>
          </a:solidFill>
          <a:ln>
            <a:noFill/>
          </a:ln>
          <a:effectLst/>
        </c:spPr>
      </c:pivotFmt>
    </c:pivotFmts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'Hypothese 2.2 - Ergebnisse'!$B$3</c:f>
              <c:strCache>
                <c:ptCount val="1"/>
                <c:pt idx="0">
                  <c:v>Ergebnis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CEC-419D-943E-6005B568489F}"/>
              </c:ext>
            </c:extLst>
          </c:dPt>
          <c:dPt>
            <c:idx val="1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4CEC-419D-943E-6005B568489F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CEC-419D-943E-6005B568489F}"/>
              </c:ext>
            </c:extLst>
          </c:dPt>
          <c:cat>
            <c:strRef>
              <c:f>'Hypothese 2.2 - Ergebnisse'!$A$4:$A$6</c:f>
              <c:strCache>
                <c:ptCount val="3"/>
                <c:pt idx="0">
                  <c:v>aggressif</c:v>
                </c:pt>
                <c:pt idx="1">
                  <c:v>dévalorisan/péjoratif</c:v>
                </c:pt>
                <c:pt idx="2">
                  <c:v>neutre</c:v>
                </c:pt>
              </c:strCache>
            </c:strRef>
          </c:cat>
          <c:val>
            <c:numRef>
              <c:f>'Hypothese 2.2 - Ergebnisse'!$B$4:$B$6</c:f>
              <c:numCache>
                <c:formatCode>General</c:formatCode>
                <c:ptCount val="3"/>
                <c:pt idx="0">
                  <c:v>6</c:v>
                </c:pt>
                <c:pt idx="1">
                  <c:v>3</c:v>
                </c:pt>
                <c:pt idx="2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EC-419D-943E-6005B56848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60297167"/>
        <c:axId val="1416439071"/>
      </c:barChart>
      <c:catAx>
        <c:axId val="156029716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416439071"/>
        <c:crosses val="autoZero"/>
        <c:auto val="1"/>
        <c:lblAlgn val="ctr"/>
        <c:lblOffset val="100"/>
        <c:noMultiLvlLbl val="0"/>
      </c:catAx>
      <c:valAx>
        <c:axId val="14164390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602971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[BA_Argot und Rap_SoSe20_Skarlet Mark.xlsx]Hypothese 2.3 - Ergebnisse!PivotTable384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/>
              <a:t>Anzahl von</a:t>
            </a:r>
            <a:r>
              <a:rPr lang="fr-FR" baseline="0"/>
              <a:t> Verlan-Wörter nach sprachlichen Ebenen</a:t>
            </a:r>
            <a:endParaRPr lang="fr-F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FF0000"/>
          </a:solidFill>
          <a:ln>
            <a:noFill/>
          </a:ln>
          <a:effectLst/>
        </c:spPr>
      </c:pivotFmt>
      <c:pivotFmt>
        <c:idx val="2"/>
        <c:spPr>
          <a:solidFill>
            <a:srgbClr val="00B050"/>
          </a:solidFill>
          <a:ln>
            <a:noFill/>
          </a:ln>
          <a:effectLst/>
        </c:spPr>
      </c:pivotFmt>
      <c:pivotFmt>
        <c:idx val="3"/>
        <c:spPr>
          <a:solidFill>
            <a:srgbClr val="FFFF00"/>
          </a:solidFill>
          <a:ln>
            <a:noFill/>
          </a:ln>
          <a:effectLst/>
        </c:spPr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'Hypothese 2.3 - Ergebnisse'!$B$4</c:f>
              <c:strCache>
                <c:ptCount val="1"/>
                <c:pt idx="0">
                  <c:v>Ergebnis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1A-4A37-B3FC-0D970303774B}"/>
              </c:ext>
            </c:extLst>
          </c:dPt>
          <c:dPt>
            <c:idx val="2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1A-4A37-B3FC-0D970303774B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B41A-4A37-B3FC-0D970303774B}"/>
              </c:ext>
            </c:extLst>
          </c:dPt>
          <c:cat>
            <c:strRef>
              <c:f>'Hypothese 2.3 - Ergebnisse'!$A$5:$A$8</c:f>
              <c:strCache>
                <c:ptCount val="4"/>
                <c:pt idx="0">
                  <c:v>Morphologie</c:v>
                </c:pt>
                <c:pt idx="1">
                  <c:v>Phonetik</c:v>
                </c:pt>
                <c:pt idx="2">
                  <c:v>Phonetik/Morphologie</c:v>
                </c:pt>
                <c:pt idx="3">
                  <c:v>Phonetik/Semantik</c:v>
                </c:pt>
              </c:strCache>
            </c:strRef>
          </c:cat>
          <c:val>
            <c:numRef>
              <c:f>'Hypothese 2.3 - Ergebnisse'!$B$5:$B$8</c:f>
              <c:numCache>
                <c:formatCode>General</c:formatCode>
                <c:ptCount val="4"/>
                <c:pt idx="0">
                  <c:v>3</c:v>
                </c:pt>
                <c:pt idx="1">
                  <c:v>21</c:v>
                </c:pt>
                <c:pt idx="2">
                  <c:v>3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1A-4A37-B3FC-0D97030377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43473055"/>
        <c:axId val="1660288047"/>
      </c:barChart>
      <c:catAx>
        <c:axId val="15434730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660288047"/>
        <c:crosses val="autoZero"/>
        <c:auto val="1"/>
        <c:lblAlgn val="ctr"/>
        <c:lblOffset val="100"/>
        <c:noMultiLvlLbl val="0"/>
      </c:catAx>
      <c:valAx>
        <c:axId val="16602880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5434730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6350</xdr:rowOff>
    </xdr:from>
    <xdr:to>
      <xdr:col>3</xdr:col>
      <xdr:colOff>755650</xdr:colOff>
      <xdr:row>21</xdr:row>
      <xdr:rowOff>82550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4F60E0E-B85B-4495-831C-E2D076D50D8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603250</xdr:colOff>
      <xdr:row>9</xdr:row>
      <xdr:rowOff>6351</xdr:rowOff>
    </xdr:from>
    <xdr:to>
      <xdr:col>9</xdr:col>
      <xdr:colOff>565150</xdr:colOff>
      <xdr:row>21</xdr:row>
      <xdr:rowOff>114301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327DECF3-A2AD-4719-A97D-1EC533026E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203200</xdr:colOff>
      <xdr:row>4</xdr:row>
      <xdr:rowOff>7937</xdr:rowOff>
    </xdr:from>
    <xdr:to>
      <xdr:col>10</xdr:col>
      <xdr:colOff>7938</xdr:colOff>
      <xdr:row>23</xdr:row>
      <xdr:rowOff>71437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0F01257-647D-47D2-9447-B5AF7B6EC6B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133350</xdr:colOff>
      <xdr:row>3</xdr:row>
      <xdr:rowOff>15875</xdr:rowOff>
    </xdr:from>
    <xdr:to>
      <xdr:col>8</xdr:col>
      <xdr:colOff>19050</xdr:colOff>
      <xdr:row>17</xdr:row>
      <xdr:rowOff>12700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C5B962B-598A-4410-B93B-9A56F46B8BD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</xdr:colOff>
      <xdr:row>7</xdr:row>
      <xdr:rowOff>41275</xdr:rowOff>
    </xdr:from>
    <xdr:to>
      <xdr:col>1</xdr:col>
      <xdr:colOff>2743200</xdr:colOff>
      <xdr:row>15</xdr:row>
      <xdr:rowOff>12700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DE2CA62-83F4-4864-82AD-9423DC8846A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6</xdr:row>
      <xdr:rowOff>180975</xdr:rowOff>
    </xdr:from>
    <xdr:to>
      <xdr:col>2</xdr:col>
      <xdr:colOff>742950</xdr:colOff>
      <xdr:row>16</xdr:row>
      <xdr:rowOff>165100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3763E20-5383-4E38-B4EF-B875078B85A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168275</xdr:rowOff>
    </xdr:from>
    <xdr:to>
      <xdr:col>9</xdr:col>
      <xdr:colOff>355600</xdr:colOff>
      <xdr:row>16</xdr:row>
      <xdr:rowOff>165100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45AEA7B-CD7B-4F46-8991-790FD730C4F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63500</xdr:colOff>
      <xdr:row>2</xdr:row>
      <xdr:rowOff>142875</xdr:rowOff>
    </xdr:from>
    <xdr:to>
      <xdr:col>8</xdr:col>
      <xdr:colOff>711200</xdr:colOff>
      <xdr:row>16</xdr:row>
      <xdr:rowOff>139700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B2CE418-1901-48AD-9365-6BA30098B7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234950</xdr:colOff>
      <xdr:row>6</xdr:row>
      <xdr:rowOff>28575</xdr:rowOff>
    </xdr:from>
    <xdr:to>
      <xdr:col>1</xdr:col>
      <xdr:colOff>2260600</xdr:colOff>
      <xdr:row>17</xdr:row>
      <xdr:rowOff>50800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A85C9A3-8666-47A4-A546-E942D7CE190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23813</xdr:colOff>
      <xdr:row>2</xdr:row>
      <xdr:rowOff>176213</xdr:rowOff>
    </xdr:from>
    <xdr:to>
      <xdr:col>7</xdr:col>
      <xdr:colOff>603251</xdr:colOff>
      <xdr:row>17</xdr:row>
      <xdr:rowOff>71436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218FBA38-8E57-47F9-86D7-ACE9AC5EF98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_rels/pivotCacheDefinition7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7.xml"/></Relationships>
</file>

<file path=xl/pivotCache/_rels/pivotCacheDefinition8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8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er" refreshedDate="44017.830116666664" createdVersion="6" refreshedVersion="6" minRefreshableVersion="3" recordCount="199" xr:uid="{41E7B8C4-D0FD-4966-AF26-65DE203AC113}">
  <cacheSource type="worksheet">
    <worksheetSource ref="A3:O202" sheet="Analyse"/>
  </cacheSource>
  <cacheFields count="16">
    <cacheField name="konkretes Beispiel" numFmtId="0">
      <sharedItems count="156">
        <s v="(à) perpète"/>
        <s v="(faire) chier"/>
        <s v="(s'en batre les )couilles"/>
        <s v="amigos"/>
        <s v="bad"/>
        <s v="baffes"/>
        <s v="bail"/>
        <s v="bande"/>
        <s v="baston"/>
        <s v="bâtard"/>
        <s v="beat"/>
        <s v="beuh"/>
        <s v="biatch"/>
        <s v="bide"/>
        <s v="biff"/>
        <s v="biz"/>
        <s v="blèmes-pro"/>
        <s v="bombers"/>
        <s v="bonhomme"/>
        <s v="boss"/>
        <s v="bouffer"/>
        <s v="boulette"/>
        <s v="boy"/>
        <s v="braque"/>
        <s v="canon"/>
        <s v="cash"/>
        <s v="check"/>
        <s v="cher-lâ"/>
        <s v="clamser"/>
        <s v="colon"/>
        <s v="combo"/>
        <s v="con"/>
        <s v="connard"/>
        <s v="coquin"/>
        <s v="cor-da"/>
        <s v="crade"/>
        <s v="crâne"/>
        <s v="croco"/>
        <s v="daronne"/>
        <s v="dealer"/>
        <s v="debarquer"/>
        <s v="déconner"/>
        <s v="défoncer"/>
        <s v="démago"/>
        <s v="dope"/>
        <s v="dream"/>
        <s v="dribble"/>
        <s v="ein-ch"/>
        <s v="embaler"/>
        <s v="facho"/>
        <s v="fana"/>
        <s v="fiston"/>
        <s v="flingue"/>
        <s v="flow"/>
        <s v="follow"/>
        <s v="foncedé"/>
        <s v="foot"/>
        <s v="franc"/>
        <s v="fric"/>
        <s v="frigo"/>
        <s v="fun"/>
        <s v="fusil"/>
        <s v="gamberge"/>
        <s v="gé-chan"/>
        <s v="geule"/>
        <s v="go"/>
        <s v="goal"/>
        <s v="gol-ri"/>
        <s v="gosse"/>
        <s v="hall"/>
        <s v="hardcore"/>
        <s v="ieds-p"/>
        <s v="illeu-cou"/>
        <s v="inspi'"/>
        <s v="ive"/>
        <s v="jungle"/>
        <s v="keufs "/>
        <s v="kill"/>
        <s v="krump"/>
        <s v="la hess"/>
        <s v="label"/>
        <s v="les mélos"/>
        <s v="life"/>
        <s v="llet-bi"/>
        <s v="love"/>
        <s v="mac"/>
        <s v="marre"/>
        <s v="maths"/>
        <s v="mec"/>
        <s v="merco"/>
        <s v="merde"/>
        <s v="meuf"/>
        <s v="mic"/>
        <s v="môme"/>
        <s v="négoce"/>
        <s v="négro"/>
        <s v="n'en avoir rien à foutre"/>
        <s v="news"/>
        <s v="ne-zo"/>
        <s v="ouais"/>
        <s v="ouf"/>
        <s v="peace"/>
        <s v="pépère"/>
        <s v="pépettes"/>
        <s v="per-pom"/>
        <s v="péter"/>
        <s v="pines-co"/>
        <s v="plaquer"/>
        <s v="pognon"/>
        <s v="populace"/>
        <s v="pote"/>
        <s v="poucave"/>
        <s v="profs"/>
        <s v="putain"/>
        <s v="pute"/>
        <s v="qualif"/>
        <s v="racli"/>
        <s v="radic'"/>
        <s v="rap"/>
        <s v="rapper"/>
        <s v="raquer"/>
        <s v="re-frè"/>
        <s v="reus-sta"/>
        <s v="sapes"/>
        <s v="sapés"/>
        <s v="Sarko"/>
        <s v="schlass"/>
        <s v="sécu"/>
        <s v="shérif"/>
        <s v="shooter"/>
        <s v="sique-mu"/>
        <s v="sniffer"/>
        <s v="souk"/>
        <s v="ssé-ca"/>
        <s v="ston-ba"/>
        <s v="superstar"/>
        <s v="synthé"/>
        <s v="taf"/>
        <s v="taffer"/>
        <s v="tard-pé"/>
        <s v="tébe"/>
        <s v="tèce"/>
        <s v="télé"/>
        <s v="ter-inspec"/>
        <s v="thune"/>
        <s v="thunes"/>
        <s v="tier-quar"/>
        <s v="tits-pe"/>
        <s v="ton-ba"/>
        <s v="tron-li"/>
        <s v="weed"/>
        <s v="you-voi"/>
        <s v="zef"/>
        <s v="zik"/>
        <s v="zizir"/>
        <s v="zoulou"/>
      </sharedItems>
    </cacheField>
    <cacheField name="Funktionale Kategorien " numFmtId="0">
      <sharedItems containsBlank="1"/>
    </cacheField>
    <cacheField name="Merkmale" numFmtId="0">
      <sharedItems containsBlank="1"/>
    </cacheField>
    <cacheField name="Zus. Erklärung" numFmtId="0">
      <sharedItems containsBlank="1"/>
    </cacheField>
    <cacheField name="Lied" numFmtId="0">
      <sharedItems/>
    </cacheField>
    <cacheField name="Rapper" numFmtId="0">
      <sharedItems/>
    </cacheField>
    <cacheField name="Erscheinungsjahr" numFmtId="0">
      <sharedItems containsSemiMixedTypes="0" containsString="0" containsNumber="1" containsInteger="1" minValue="2000" maxValue="2020"/>
    </cacheField>
    <cacheField name="Scène musical" numFmtId="0">
      <sharedItems containsBlank="1"/>
    </cacheField>
    <cacheField name="Origine ethnique" numFmtId="0">
      <sharedItems containsBlank="1"/>
    </cacheField>
    <cacheField name="Grammatische _x000a_Kathegorie" numFmtId="0">
      <sharedItems containsBlank="1"/>
    </cacheField>
    <cacheField name="Bedeutung/ Sens dénotatif _x000a_signification lexicale" numFmtId="0">
      <sharedItems containsBlank="1"/>
    </cacheField>
    <cacheField name="Konnotation/_x000a_Sens connotatif" numFmtId="0">
      <sharedItems containsBlank="1"/>
    </cacheField>
    <cacheField name="Domäne/Frames" numFmtId="0">
      <sharedItems containsBlank="1"/>
    </cacheField>
    <cacheField name="Valeur" numFmtId="0">
      <sharedItems count="3">
        <s v="dévalorisante /péjoratif"/>
        <s v="neutre"/>
        <s v="aggressif"/>
      </sharedItems>
    </cacheField>
    <cacheField name="Registre de langue " numFmtId="0">
      <sharedItems containsBlank="1"/>
    </cacheField>
    <cacheField name="Dictionnaire / Fundstelle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er" refreshedDate="44017.960108449071" createdVersion="6" refreshedVersion="6" minRefreshableVersion="3" recordCount="199" xr:uid="{F5ABBB5B-41A1-4C2E-8DE2-1AB6E69D5216}">
  <cacheSource type="worksheet">
    <worksheetSource ref="A3:O202" sheet="Analyse"/>
  </cacheSource>
  <cacheFields count="16">
    <cacheField name="konkretes Beispiel" numFmtId="0">
      <sharedItems/>
    </cacheField>
    <cacheField name="Funktionale Kategorien " numFmtId="0">
      <sharedItems containsBlank="1"/>
    </cacheField>
    <cacheField name="Merkmale" numFmtId="0">
      <sharedItems containsBlank="1"/>
    </cacheField>
    <cacheField name="Zus. Erklärung" numFmtId="0">
      <sharedItems containsBlank="1"/>
    </cacheField>
    <cacheField name="Lied" numFmtId="0">
      <sharedItems/>
    </cacheField>
    <cacheField name="Rapper" numFmtId="0">
      <sharedItems/>
    </cacheField>
    <cacheField name="Erscheinungsjahr" numFmtId="0">
      <sharedItems containsSemiMixedTypes="0" containsString="0" containsNumber="1" containsInteger="1" minValue="2000" maxValue="2020"/>
    </cacheField>
    <cacheField name="Scène musical" numFmtId="0">
      <sharedItems containsBlank="1"/>
    </cacheField>
    <cacheField name="Origine ethnique" numFmtId="0">
      <sharedItems containsBlank="1"/>
    </cacheField>
    <cacheField name="Grammatische _x000a_Kategorie" numFmtId="0">
      <sharedItems containsBlank="1" count="10">
        <s v="verbe"/>
        <s v="nom. "/>
        <s v="nom."/>
        <s v="adj."/>
        <s v="nom"/>
        <s v="adverbe"/>
        <s v="expression figée"/>
        <s v="abrév."/>
        <s v="interj."/>
        <m/>
      </sharedItems>
    </cacheField>
    <cacheField name="Bedeutung/ Sens dénotatif _x000a_signification lexicale" numFmtId="0">
      <sharedItems containsBlank="1"/>
    </cacheField>
    <cacheField name="Konnotation/_x000a_Sens connotatif" numFmtId="0">
      <sharedItems containsBlank="1"/>
    </cacheField>
    <cacheField name="Domäne/Frames" numFmtId="0">
      <sharedItems count="19">
        <s v="aggressivité/violence"/>
        <s v="amitié"/>
        <s v="amour"/>
        <s v="animeaux"/>
        <s v="argent"/>
        <s v="corps"/>
        <s v="drogue/alcool"/>
        <s v="éducation"/>
        <s v="famille"/>
        <s v="femme"/>
        <s v="sentiment"/>
        <s v="lieu"/>
        <s v="mode"/>
        <s v="musique"/>
        <s v="prison/loi/autorité"/>
        <s v="sexualité"/>
        <s v="société"/>
        <s v="sport"/>
        <s v="travail"/>
      </sharedItems>
    </cacheField>
    <cacheField name="Valeur" numFmtId="0">
      <sharedItems/>
    </cacheField>
    <cacheField name="Registre de langue " numFmtId="0">
      <sharedItems containsBlank="1"/>
    </cacheField>
    <cacheField name="Dictionnaire / Fundstelle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er" refreshedDate="44018.020448842595" createdVersion="6" refreshedVersion="6" minRefreshableVersion="3" recordCount="199" xr:uid="{E472EA72-E12A-4F04-941F-29B0C1F2B8F6}">
  <cacheSource type="worksheet">
    <worksheetSource ref="A3:O202" sheet="Analyse"/>
  </cacheSource>
  <cacheFields count="16">
    <cacheField name="konkretes Beispiel" numFmtId="0">
      <sharedItems/>
    </cacheField>
    <cacheField name="Funktionale Kategorien " numFmtId="0">
      <sharedItems count="13">
        <s v="métaphore"/>
        <s v="apocope"/>
        <s v="verlan"/>
        <s v="anglicisme"/>
        <s v="tsigane"/>
        <s v="métonymie"/>
        <s v="ressufixation "/>
        <s v="franco-provençal"/>
        <s v="arabisme"/>
        <s v="mots d'origine africaine"/>
        <s v="redoublement hypocoristique après aphérèse"/>
        <s v="aphérèse"/>
        <s v="hispanisme"/>
      </sharedItems>
    </cacheField>
    <cacheField name="Merkmale" numFmtId="0">
      <sharedItems containsBlank="1"/>
    </cacheField>
    <cacheField name="Zus. Erklärung" numFmtId="0">
      <sharedItems containsBlank="1"/>
    </cacheField>
    <cacheField name="Lied" numFmtId="0">
      <sharedItems/>
    </cacheField>
    <cacheField name="Rapper" numFmtId="0">
      <sharedItems/>
    </cacheField>
    <cacheField name="Erscheinungsjahr" numFmtId="0">
      <sharedItems containsSemiMixedTypes="0" containsString="0" containsNumber="1" containsInteger="1" minValue="2000" maxValue="2020"/>
    </cacheField>
    <cacheField name="Scène musical" numFmtId="0">
      <sharedItems containsBlank="1"/>
    </cacheField>
    <cacheField name="Origine ethnique" numFmtId="0">
      <sharedItems containsBlank="1"/>
    </cacheField>
    <cacheField name="Grammatische _x000a_Kategorie" numFmtId="0">
      <sharedItems containsBlank="1" count="10">
        <s v="verbe"/>
        <s v="nom. "/>
        <s v="nom."/>
        <s v="adj."/>
        <s v="nom"/>
        <s v="adverbe"/>
        <s v="expression figée"/>
        <s v="abrév."/>
        <s v="interj."/>
        <m/>
      </sharedItems>
    </cacheField>
    <cacheField name="Bedeutung/ Sens dénotatif _x000a_signification lexicale" numFmtId="0">
      <sharedItems containsBlank="1"/>
    </cacheField>
    <cacheField name="Konnotation/_x000a_Sens connotatif" numFmtId="0">
      <sharedItems containsBlank="1"/>
    </cacheField>
    <cacheField name="Domäne/Frames" numFmtId="0">
      <sharedItems/>
    </cacheField>
    <cacheField name="Valeur" numFmtId="0">
      <sharedItems/>
    </cacheField>
    <cacheField name="Registre de langue " numFmtId="0">
      <sharedItems containsBlank="1"/>
    </cacheField>
    <cacheField name="Dictionnaire / Fundstelle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er" refreshedDate="44019.527615624997" createdVersion="6" refreshedVersion="6" minRefreshableVersion="3" recordCount="31" xr:uid="{42A78109-C49F-4A10-B493-DCA59D33AEE3}">
  <cacheSource type="worksheet">
    <worksheetSource ref="A3:I34" sheet="Verlan"/>
  </cacheSource>
  <cacheFields count="9">
    <cacheField name="Type de lexemes verlanisé" numFmtId="0">
      <sharedItems/>
    </cacheField>
    <cacheField name="Phonetische Abbildung" numFmtId="0">
      <sharedItems containsBlank="1"/>
    </cacheField>
    <cacheField name="Aspekt" numFmtId="0">
      <sharedItems containsBlank="1"/>
    </cacheField>
    <cacheField name="Bildungsart" numFmtId="0">
      <sharedItems count="4">
        <s v="dreisilbig"/>
        <s v="zweisilbig"/>
        <s v="einsilbig"/>
        <s v="troncation"/>
      </sharedItems>
    </cacheField>
    <cacheField name="Bedeutung" numFmtId="0">
      <sharedItems/>
    </cacheField>
    <cacheField name="Valeur" numFmtId="0">
      <sharedItems/>
    </cacheField>
    <cacheField name="Domäne" numFmtId="0">
      <sharedItems count="13">
        <s v="famille"/>
        <s v="amour"/>
        <s v="sentiment"/>
        <s v="aggressivité/violence"/>
        <s v="société"/>
        <s v="amitié"/>
        <s v="corps"/>
        <s v="prison/loi/autorité"/>
        <s v="transport"/>
        <s v="sexualité"/>
        <s v="lieu"/>
        <s v="musique"/>
        <s v="drogue/alcool"/>
      </sharedItems>
    </cacheField>
    <cacheField name="Régistre" numFmtId="0">
      <sharedItems/>
    </cacheField>
    <cacheField name="Dictionnaires dans lesquels le lexème est attesté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er" refreshedDate="44019.836029050923" createdVersion="6" refreshedVersion="6" minRefreshableVersion="3" recordCount="31" xr:uid="{4E1D3109-48D6-412E-9A6A-D54A399CE70F}">
  <cacheSource type="worksheet">
    <worksheetSource ref="A3:I34" sheet="Verlan"/>
  </cacheSource>
  <cacheFields count="9">
    <cacheField name="Type de lexemes verlanisé" numFmtId="0">
      <sharedItems/>
    </cacheField>
    <cacheField name="Phonetische Abbildung" numFmtId="0">
      <sharedItems containsBlank="1"/>
    </cacheField>
    <cacheField name="Aspekt" numFmtId="0">
      <sharedItems containsBlank="1"/>
    </cacheField>
    <cacheField name="Bildungsart" numFmtId="0">
      <sharedItems count="4">
        <s v="dreisilbig"/>
        <s v="zweisilbig"/>
        <s v="einsilbig"/>
        <s v="troncation"/>
      </sharedItems>
    </cacheField>
    <cacheField name="Bedeutung" numFmtId="0">
      <sharedItems/>
    </cacheField>
    <cacheField name="Valeur" numFmtId="0">
      <sharedItems count="3">
        <s v="neutre"/>
        <s v="aggressif"/>
        <s v="dévalorisante/péjoratif"/>
      </sharedItems>
    </cacheField>
    <cacheField name="Domäne" numFmtId="0">
      <sharedItems/>
    </cacheField>
    <cacheField name="Régistre" numFmtId="0">
      <sharedItems/>
    </cacheField>
    <cacheField name="Dictionnaires dans lesquels le lexème est attesté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er" refreshedDate="44019.994583680556" createdVersion="6" refreshedVersion="6" minRefreshableVersion="3" recordCount="31" xr:uid="{21DFD899-F258-4EDA-98BD-001AC93A2026}">
  <cacheSource type="worksheet">
    <worksheetSource ref="A3:I34" sheet="Verlan"/>
  </cacheSource>
  <cacheFields count="9">
    <cacheField name="Type de lexemes verlanisé" numFmtId="0">
      <sharedItems/>
    </cacheField>
    <cacheField name="Relevanteste phonetische Abbildung" numFmtId="0">
      <sharedItems containsBlank="1"/>
    </cacheField>
    <cacheField name="Aspekt" numFmtId="0">
      <sharedItems count="4">
        <s v="Phonetik"/>
        <s v="Phonetik/Semantik"/>
        <s v="Morphologie"/>
        <s v="Phonetik/Morphologie"/>
      </sharedItems>
    </cacheField>
    <cacheField name="Bildungsart" numFmtId="0">
      <sharedItems count="4">
        <s v="dreisilbig"/>
        <s v="zweisilbig"/>
        <s v="einsilbig"/>
        <s v="troncation"/>
      </sharedItems>
    </cacheField>
    <cacheField name="Bedeutung" numFmtId="0">
      <sharedItems/>
    </cacheField>
    <cacheField name="Valeur" numFmtId="0">
      <sharedItems/>
    </cacheField>
    <cacheField name="Domäne" numFmtId="0">
      <sharedItems/>
    </cacheField>
    <cacheField name="Régistre" numFmtId="0">
      <sharedItems/>
    </cacheField>
    <cacheField name="Dictionnaires dans lesquels le lexème est attesté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7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er" refreshedDate="44022.639379745371" createdVersion="6" refreshedVersion="6" minRefreshableVersion="3" recordCount="31" xr:uid="{1BEC2E14-CC2C-4A9F-A009-E584CD041DD0}">
  <cacheSource type="worksheet">
    <worksheetSource ref="A3:I34" sheet="Verlan"/>
  </cacheSource>
  <cacheFields count="9">
    <cacheField name="Type de lexemes verlanisé" numFmtId="0">
      <sharedItems/>
    </cacheField>
    <cacheField name="Relevanteste phonetische Abbildung" numFmtId="0">
      <sharedItems containsBlank="1"/>
    </cacheField>
    <cacheField name="Aspekt" numFmtId="0">
      <sharedItems/>
    </cacheField>
    <cacheField name="Bildungsart" numFmtId="0">
      <sharedItems count="4">
        <s v="dreisilbig"/>
        <s v="zweisilbig"/>
        <s v="einsilbig"/>
        <s v="troncation"/>
      </sharedItems>
    </cacheField>
    <cacheField name="Bedeutung" numFmtId="0">
      <sharedItems/>
    </cacheField>
    <cacheField name="Valeur" numFmtId="0">
      <sharedItems/>
    </cacheField>
    <cacheField name="Domäne" numFmtId="0">
      <sharedItems/>
    </cacheField>
    <cacheField name="Régistre" numFmtId="0">
      <sharedItems/>
    </cacheField>
    <cacheField name="Dictionnaires dans lesquels le lexème est attesté" numFmtId="0">
      <sharedItems containsBlank="1" count="6">
        <s v="kein"/>
        <s v="TAB"/>
        <s v="LGR, LPR, TAF, AFP, CTT"/>
        <s v="TAB, CTT"/>
        <m/>
        <s v="TAF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8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er" refreshedDate="44022.763668402775" createdVersion="6" refreshedVersion="6" minRefreshableVersion="3" recordCount="31" xr:uid="{A5697D4D-CE07-455E-9576-A1DCDC8A95C7}">
  <cacheSource type="worksheet">
    <worksheetSource ref="A3:I34" sheet="Verlan"/>
  </cacheSource>
  <cacheFields count="9">
    <cacheField name="Type de lexemes verlanisé" numFmtId="0">
      <sharedItems/>
    </cacheField>
    <cacheField name="Relevanteste phonetische Abbildung" numFmtId="0">
      <sharedItems containsBlank="1"/>
    </cacheField>
    <cacheField name="Aspekt" numFmtId="0">
      <sharedItems/>
    </cacheField>
    <cacheField name="Bildungsart" numFmtId="0">
      <sharedItems/>
    </cacheField>
    <cacheField name="Bedeutung" numFmtId="0">
      <sharedItems/>
    </cacheField>
    <cacheField name="Valeur" numFmtId="0">
      <sharedItems/>
    </cacheField>
    <cacheField name="Domäne" numFmtId="0">
      <sharedItems/>
    </cacheField>
    <cacheField name="Régistre" numFmtId="0">
      <sharedItems count="3">
        <s v="argotique"/>
        <s v="familier, argotique"/>
        <s v="courrant"/>
      </sharedItems>
    </cacheField>
    <cacheField name="Dictionnaires dans lesquels le lexème est attesté" numFmtId="0">
      <sharedItems containsBlank="1" count="6">
        <s v="kein"/>
        <s v="TAB"/>
        <s v="LGR, LPR, TAF, AFP, CTT"/>
        <s v="TAB, CTT"/>
        <m/>
        <s v="TAF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99">
  <r>
    <x v="0"/>
    <s v="apocope"/>
    <s v="Morphologie"/>
    <s v="de pérpétuité"/>
    <s v="Condamné à reussir"/>
    <s v="Expression Direkt"/>
    <n v="2000"/>
    <s v="Île-de-France "/>
    <m/>
    <s v="nom. "/>
    <s v="bagne, prison a perpétuité"/>
    <m/>
    <s v="prison/loi/autorité"/>
    <x v="0"/>
    <s v="familier, argotique, vieilli"/>
    <s v="LGR, LPR, AFP, TAB"/>
  </r>
  <r>
    <x v="1"/>
    <s v="métaphore"/>
    <m/>
    <m/>
    <s v="Condamné à reussir"/>
    <s v="Expression Direkt"/>
    <n v="2000"/>
    <s v="Île-de-France "/>
    <m/>
    <s v="verbe"/>
    <s v="embêter, le contrarier, emenner, sair"/>
    <s v="déconner, merder"/>
    <s v="aggressivité/violence"/>
    <x v="0"/>
    <s v="familier, vulgaire"/>
    <s v="LGR, LPR, TAB"/>
  </r>
  <r>
    <x v="2"/>
    <s v="métaphore"/>
    <m/>
    <m/>
    <s v="Condamné à reussir"/>
    <s v="Expression Direkt"/>
    <n v="2000"/>
    <s v="Île-de-France "/>
    <m/>
    <s v="nom. "/>
    <s v="testicule"/>
    <s v="s'en moquer, n'en avoir que faire"/>
    <s v="aggressivité/violence"/>
    <x v="0"/>
    <s v="familier, vulgaire"/>
    <s v="LGR, LPR, AFP"/>
  </r>
  <r>
    <x v="3"/>
    <s v="anglicisme"/>
    <m/>
    <s v="espanol"/>
    <s v="Enfant comliqué"/>
    <s v="Larry"/>
    <n v="2020"/>
    <s v="Strasbourg"/>
    <s v="Marocain"/>
    <s v="nom."/>
    <s v="amis"/>
    <m/>
    <s v="amitié"/>
    <x v="1"/>
    <s v="argotique"/>
    <s v="kein"/>
  </r>
  <r>
    <x v="4"/>
    <s v="anglicisme"/>
    <m/>
    <m/>
    <s v="La belle et le bad boy"/>
    <s v="MC Solaar"/>
    <n v="2001"/>
    <s v="Île-de-France "/>
    <s v="Senegal"/>
    <s v="adj."/>
    <s v="movais"/>
    <m/>
    <m/>
    <x v="1"/>
    <s v="argotique"/>
    <s v="TAB"/>
  </r>
  <r>
    <x v="4"/>
    <s v="anglicisme"/>
    <m/>
    <m/>
    <s v="La belle et le bad boy"/>
    <s v="MC Solaar"/>
    <n v="2001"/>
    <s v="Île-de-France "/>
    <s v="Senegal"/>
    <s v="adj."/>
    <s v="movais"/>
    <m/>
    <m/>
    <x v="1"/>
    <s v="argotique"/>
    <s v="TAB"/>
  </r>
  <r>
    <x v="5"/>
    <s v="métaphore"/>
    <m/>
    <m/>
    <s v="Désolé"/>
    <s v="Sexion d'Assaut "/>
    <n v="2010"/>
    <s v="Banlieue Paris Norden"/>
    <s v="Kongo"/>
    <s v="nom."/>
    <s v="gifle"/>
    <m/>
    <s v="aggressivité/violence"/>
    <x v="2"/>
    <s v="argotique"/>
    <s v="TAF, AFP"/>
  </r>
  <r>
    <x v="5"/>
    <s v="métaphore"/>
    <m/>
    <m/>
    <s v="Désolé"/>
    <s v="Sexion d'Assaut "/>
    <n v="2010"/>
    <s v="Banlieue Paris Norden"/>
    <s v="Kongo"/>
    <s v="nom."/>
    <s v="gifle"/>
    <m/>
    <s v="aggressivité/violence"/>
    <x v="2"/>
    <s v="argotique"/>
    <s v="TAF, AFP"/>
  </r>
  <r>
    <x v="6"/>
    <s v="métaphore"/>
    <m/>
    <m/>
    <s v="Chasse à l'homme"/>
    <s v="Niska"/>
    <n v="2016"/>
    <m/>
    <m/>
    <s v="nom."/>
    <s v="longue période"/>
    <m/>
    <m/>
    <x v="1"/>
    <s v="argotique"/>
    <s v="TAB, AFP"/>
  </r>
  <r>
    <x v="7"/>
    <s v="anglicisme"/>
    <m/>
    <m/>
    <s v="Une époque formidable"/>
    <s v="Sinik"/>
    <n v="2005"/>
    <s v="Paris "/>
    <s v="algérienne"/>
    <s v="nom."/>
    <s v="equipe"/>
    <m/>
    <s v="famille"/>
    <x v="1"/>
    <s v="argotique"/>
    <s v="kein"/>
  </r>
  <r>
    <x v="8"/>
    <s v="métaphore"/>
    <m/>
    <m/>
    <s v="Chasseurs"/>
    <s v="Southcide 13"/>
    <n v="2008"/>
    <m/>
    <m/>
    <s v="nom."/>
    <s v="coup, bagarre"/>
    <m/>
    <s v="aggressivité/violence"/>
    <x v="2"/>
    <s v="argotique"/>
    <s v="LGR, LPR, TAB, AFP, CTT"/>
  </r>
  <r>
    <x v="9"/>
    <s v="métaphore"/>
    <m/>
    <m/>
    <s v="Chasse à l'homme"/>
    <s v="Niska"/>
    <n v="2016"/>
    <m/>
    <m/>
    <s v="nom."/>
    <s v="Individu sans scrupule"/>
    <m/>
    <m/>
    <x v="0"/>
    <s v="vieux"/>
    <s v="LGR, LPR, TAB"/>
  </r>
  <r>
    <x v="9"/>
    <s v="métaphore"/>
    <m/>
    <m/>
    <s v="Chasse à l'homme"/>
    <s v="Niska"/>
    <n v="2016"/>
    <m/>
    <m/>
    <s v="nom."/>
    <s v="Individu sans scrupule"/>
    <m/>
    <m/>
    <x v="0"/>
    <s v="vieux"/>
    <s v="TAB, AFP"/>
  </r>
  <r>
    <x v="10"/>
    <s v="anglicisme"/>
    <m/>
    <m/>
    <s v="Condamné à reussir"/>
    <s v="Expression Direkt"/>
    <n v="2000"/>
    <s v="Île-de-France "/>
    <m/>
    <s v="nom. "/>
    <s v="musique"/>
    <m/>
    <s v="musique"/>
    <x v="1"/>
    <s v="familier, argotique"/>
    <s v="LGR, LPR, AFP, TAB"/>
  </r>
  <r>
    <x v="11"/>
    <s v="apocope "/>
    <m/>
    <s v="de beuhère"/>
    <s v="La boulette"/>
    <s v="Diam's"/>
    <n v="2006"/>
    <s v="Paris "/>
    <s v="Zypern"/>
    <s v="nom."/>
    <s v="cannabis, chanvre indien"/>
    <m/>
    <s v="drogue"/>
    <x v="1"/>
    <m/>
    <s v="TAB, AFP"/>
  </r>
  <r>
    <x v="12"/>
    <s v="anglicisme"/>
    <m/>
    <s v="de bitch"/>
    <s v="Chasse à l'homme"/>
    <s v="Niska"/>
    <n v="2016"/>
    <m/>
    <m/>
    <s v="nom."/>
    <s v="prostituée"/>
    <m/>
    <s v="sexualité"/>
    <x v="0"/>
    <s v="argotique"/>
    <s v=" TAB"/>
  </r>
  <r>
    <x v="12"/>
    <s v="anglicisme"/>
    <m/>
    <s v="de bitch"/>
    <s v="Chasse à l'homme"/>
    <s v="Niska"/>
    <n v="2016"/>
    <m/>
    <m/>
    <s v="nom."/>
    <s v="prostituée"/>
    <m/>
    <s v="sexualité"/>
    <x v="0"/>
    <s v="argotique"/>
    <s v=" TAB"/>
  </r>
  <r>
    <x v="13"/>
    <s v="apocope"/>
    <s v="Morphologie"/>
    <s v="de bidon"/>
    <s v="Condamné à reussir"/>
    <s v="Expression Direkt"/>
    <n v="2000"/>
    <s v="Île-de-France "/>
    <m/>
    <s v="nom. "/>
    <s v="ventre"/>
    <m/>
    <s v="parties du corps"/>
    <x v="1"/>
    <s v="familier"/>
    <s v="LGR, LPR_x000a_"/>
  </r>
  <r>
    <x v="14"/>
    <s v="apocope"/>
    <m/>
    <s v="de biffeton"/>
    <s v="A bout du souffle"/>
    <s v="Sexion d'Assaut "/>
    <n v="2011"/>
    <s v="Banlieue Paris Norden"/>
    <s v="Kongo"/>
    <s v="nom."/>
    <s v="argent, billet de banque"/>
    <m/>
    <s v="argent"/>
    <x v="0"/>
    <s v="argotique"/>
    <s v="TAF"/>
  </r>
  <r>
    <x v="14"/>
    <s v="apocope"/>
    <m/>
    <s v="de biffeton"/>
    <s v="A bout du souffle"/>
    <s v="Sexion d'Assaut "/>
    <n v="2011"/>
    <s v="Banlieue Paris Norden"/>
    <s v="Kongo"/>
    <s v="nom."/>
    <s v="argent, billet de banque"/>
    <m/>
    <s v="argent"/>
    <x v="0"/>
    <s v="argotique"/>
    <s v="TAF"/>
  </r>
  <r>
    <x v="15"/>
    <s v="apocope"/>
    <s v="Morphologie"/>
    <s v="de bisness"/>
    <s v="Condamné à reussir"/>
    <s v="Expression Direkt"/>
    <n v="2000"/>
    <s v="Île-de-France "/>
    <m/>
    <s v="nom. "/>
    <s v="marché"/>
    <s v="trafic, commerce illégal"/>
    <s v="argent"/>
    <x v="0"/>
    <s v="argotique"/>
    <s v="TAB"/>
  </r>
  <r>
    <x v="15"/>
    <s v="apocope"/>
    <s v="Morphologie"/>
    <s v="de bisness"/>
    <s v="Condamné à reussir"/>
    <s v="Expression Direkt"/>
    <n v="2000"/>
    <s v="Île-de-France "/>
    <m/>
    <s v="nom."/>
    <s v="marché"/>
    <s v="trafic, commerce illégal"/>
    <s v="argent"/>
    <x v="0"/>
    <s v="argotique"/>
    <s v="TAB"/>
  </r>
  <r>
    <x v="16"/>
    <s v="verlan"/>
    <m/>
    <s v="de problème"/>
    <s v="A bout du souffle"/>
    <s v="Sexion d'Assaut "/>
    <n v="2011"/>
    <s v="Banlieue Paris Norden"/>
    <s v="Kongo"/>
    <s v="nom."/>
    <s v="problème"/>
    <m/>
    <m/>
    <x v="1"/>
    <s v="argotique"/>
    <s v="kein"/>
  </r>
  <r>
    <x v="17"/>
    <s v="anglicisme"/>
    <m/>
    <s v="de bomber jacket"/>
    <s v="Chasseurs"/>
    <s v="Southcide 13"/>
    <n v="2008"/>
    <m/>
    <m/>
    <s v="nom."/>
    <s v="bomber jacket"/>
    <m/>
    <s v="mode"/>
    <x v="1"/>
    <s v="argotique"/>
    <s v="LGR, LPR"/>
  </r>
  <r>
    <x v="18"/>
    <s v="métaphore"/>
    <m/>
    <m/>
    <s v="Condamné à reussir"/>
    <s v="Expression Direkt"/>
    <n v="2000"/>
    <s v="Île-de-France "/>
    <m/>
    <s v="nom. "/>
    <s v="bon homme"/>
    <s v="Personne qui maîtrise un domaine"/>
    <s v="amitié"/>
    <x v="1"/>
    <s v="vieux"/>
    <s v="LGR, LPR, AFP"/>
  </r>
  <r>
    <x v="19"/>
    <s v="anglicisme"/>
    <m/>
    <m/>
    <s v="Condamné à reussir"/>
    <s v="Expression Direkt"/>
    <n v="2000"/>
    <s v="Île-de-France "/>
    <m/>
    <s v="nom. "/>
    <s v="chef d'emploi, patron, chef d'une bande"/>
    <m/>
    <s v="argent"/>
    <x v="1"/>
    <s v="familier"/>
    <s v="LGR, LPR, AFP"/>
  </r>
  <r>
    <x v="19"/>
    <s v="anglicisme"/>
    <m/>
    <m/>
    <s v="Condamné à reussir"/>
    <s v="Expression Direkt"/>
    <n v="2000"/>
    <s v="Île-de-France "/>
    <m/>
    <s v="nom."/>
    <s v="chef d'emploi, patron, chef d'une bande"/>
    <m/>
    <s v="argent"/>
    <x v="1"/>
    <s v="argotique"/>
    <s v="LGR, LPR, AFP"/>
  </r>
  <r>
    <x v="20"/>
    <s v="métaphore"/>
    <m/>
    <m/>
    <s v="35 heures"/>
    <s v="Sniper"/>
    <n v="2003"/>
    <s v="Paris "/>
    <m/>
    <s v="verbe"/>
    <s v="manger"/>
    <m/>
    <m/>
    <x v="0"/>
    <s v="argotique"/>
    <s v="LGR, LPR, TAB, AFP"/>
  </r>
  <r>
    <x v="21"/>
    <s v="métaphore"/>
    <m/>
    <m/>
    <s v="La boulette"/>
    <s v="Diam's"/>
    <n v="2006"/>
    <s v="Paris "/>
    <s v="Zypern"/>
    <s v="nom."/>
    <s v="bévue"/>
    <m/>
    <m/>
    <x v="0"/>
    <s v="familier"/>
    <s v="LGR, LPR, TAB, AFP"/>
  </r>
  <r>
    <x v="22"/>
    <s v="anglicisme"/>
    <m/>
    <m/>
    <s v="La belle et le bad boy"/>
    <s v="MC Solaar"/>
    <n v="2001"/>
    <s v="Île-de-France "/>
    <s v="Senegal"/>
    <s v="nom."/>
    <s v="garçon"/>
    <m/>
    <s v="famille"/>
    <x v="1"/>
    <s v="argotique"/>
    <s v="TAB"/>
  </r>
  <r>
    <x v="22"/>
    <s v="anglicisme"/>
    <m/>
    <m/>
    <s v="La belle et le bad boy"/>
    <s v="MC Solaar"/>
    <n v="2001"/>
    <s v="Île-de-France "/>
    <s v="Senegal"/>
    <s v="nom."/>
    <s v="garçon"/>
    <m/>
    <s v="famille"/>
    <x v="1"/>
    <s v="argotique"/>
    <s v="TAB"/>
  </r>
  <r>
    <x v="23"/>
    <s v="métaphore"/>
    <m/>
    <m/>
    <s v="35 heures"/>
    <s v="Sniper"/>
    <n v="2003"/>
    <s v="Paris "/>
    <m/>
    <s v="verbe"/>
    <s v="mettre en jouer"/>
    <m/>
    <m/>
    <x v="1"/>
    <s v="argotique"/>
    <s v="LGR, LPR, AFP"/>
  </r>
  <r>
    <x v="24"/>
    <s v="métaphore"/>
    <m/>
    <m/>
    <s v="Enfant comliqué"/>
    <s v="Larry"/>
    <n v="2020"/>
    <s v="Strasbourg"/>
    <s v="Marocain"/>
    <s v="adj."/>
    <s v="beau, belle"/>
    <m/>
    <s v="sexualité"/>
    <x v="1"/>
    <s v="argotique"/>
    <s v="TAF"/>
  </r>
  <r>
    <x v="25"/>
    <s v="anglicisme"/>
    <m/>
    <m/>
    <s v="AVF"/>
    <s v="Stromae"/>
    <n v="2013"/>
    <s v="Belgien"/>
    <s v="Ruanda"/>
    <s v="nom."/>
    <s v="argent liquide"/>
    <m/>
    <s v="argent"/>
    <x v="1"/>
    <s v="argotique"/>
    <s v="AFP"/>
  </r>
  <r>
    <x v="25"/>
    <s v="anglicisme"/>
    <m/>
    <m/>
    <s v="AVF"/>
    <s v="Stromae"/>
    <n v="2013"/>
    <s v="Belgien"/>
    <s v="Ruanda"/>
    <s v="nom."/>
    <s v="argent liquide"/>
    <m/>
    <s v="argent"/>
    <x v="1"/>
    <s v="argotique"/>
    <s v="AFP"/>
  </r>
  <r>
    <x v="26"/>
    <s v="anglicisme"/>
    <m/>
    <s v="de to check"/>
    <s v="Ca vient de la rue"/>
    <s v="IAM"/>
    <n v="2007"/>
    <s v="Marseille"/>
    <m/>
    <s v="verbe"/>
    <s v="contrôler"/>
    <s v="De l'anglais handshake « poignée de main »"/>
    <m/>
    <x v="1"/>
    <s v="argotique"/>
    <s v="LGR, LPR"/>
  </r>
  <r>
    <x v="27"/>
    <s v="verlan"/>
    <m/>
    <s v="de lacher"/>
    <s v="Bella"/>
    <s v="Maitre Gims"/>
    <n v="2013"/>
    <m/>
    <m/>
    <s v="verbe"/>
    <s v="laisser"/>
    <m/>
    <m/>
    <x v="1"/>
    <s v="argotique"/>
    <s v="kein"/>
  </r>
  <r>
    <x v="28"/>
    <s v="métaphore"/>
    <m/>
    <m/>
    <s v="Désolé"/>
    <s v="Sexion d'Assaut "/>
    <n v="2010"/>
    <s v="Banlieue Paris Norden"/>
    <s v="Kongo"/>
    <s v="verbe"/>
    <s v="mourrire"/>
    <m/>
    <s v="mort"/>
    <x v="1"/>
    <s v="argotique"/>
    <s v="TAF"/>
  </r>
  <r>
    <x v="28"/>
    <s v="métaphore"/>
    <m/>
    <m/>
    <s v="Désolé"/>
    <s v="Sexion d'Assaut "/>
    <n v="2010"/>
    <s v="Banlieue Paris Norden"/>
    <s v="Kongo"/>
    <s v="verbe"/>
    <s v="mourrire"/>
    <m/>
    <s v="mort"/>
    <x v="1"/>
    <s v="argotique"/>
    <s v="TAF"/>
  </r>
  <r>
    <x v="29"/>
    <s v="apocope"/>
    <m/>
    <s v="de colonel"/>
    <s v="35 heures"/>
    <s v="Sniper"/>
    <n v="2003"/>
    <s v="Paris "/>
    <m/>
    <s v="nom."/>
    <s v="cultivateur d'une terre dont le loyer est payé en nature."/>
    <m/>
    <m/>
    <x v="1"/>
    <s v="argotique"/>
    <s v="AFP"/>
  </r>
  <r>
    <x v="30"/>
    <s v="apocope"/>
    <s v="Morphologie"/>
    <s v="de combination"/>
    <s v="Sapé comme jamais"/>
    <s v="Maître Gims"/>
    <n v="2015"/>
    <s v="Banlieue Paris Norden"/>
    <s v="Kongo"/>
    <s v="nom."/>
    <s v="combination"/>
    <s v="musique"/>
    <s v="musique"/>
    <x v="1"/>
    <s v="argotique"/>
    <s v="LGR, LPR"/>
  </r>
  <r>
    <x v="31"/>
    <s v="métaphore"/>
    <m/>
    <m/>
    <s v="Désolé"/>
    <s v="Sexion d'Assaut "/>
    <n v="2010"/>
    <s v="Banlieue Paris Norden"/>
    <s v="Kongo"/>
    <s v="adj."/>
    <s v="bête, stupide"/>
    <m/>
    <s v="aggressivité/violence"/>
    <x v="0"/>
    <s v="argotique"/>
    <m/>
  </r>
  <r>
    <x v="31"/>
    <s v="métaphore"/>
    <m/>
    <m/>
    <s v="Désolé"/>
    <s v="Sexion d'Assaut "/>
    <n v="2010"/>
    <s v="Banlieue Paris Norden"/>
    <s v="Kongo"/>
    <s v="adj."/>
    <s v="bête, stupide"/>
    <m/>
    <s v="aggressivité/violence"/>
    <x v="0"/>
    <s v="argotique"/>
    <s v="LGR, LPR, TAB, AFP"/>
  </r>
  <r>
    <x v="31"/>
    <s v="métaphore"/>
    <m/>
    <m/>
    <s v="Désolé"/>
    <s v="Sexion d'Assaut "/>
    <n v="2010"/>
    <s v="Banlieue Paris Norden"/>
    <s v="Kongo"/>
    <s v="adj."/>
    <s v="bête, stupide"/>
    <m/>
    <s v="aggressivité/violence"/>
    <x v="0"/>
    <s v="argotique"/>
    <s v="LGR, LPR, TAB, AFP"/>
  </r>
  <r>
    <x v="32"/>
    <m/>
    <m/>
    <m/>
    <s v="AVF"/>
    <s v="Stromae"/>
    <n v="2013"/>
    <s v="Belgien"/>
    <s v="Ruanda"/>
    <s v="nom."/>
    <m/>
    <m/>
    <s v="aggressivité/violence"/>
    <x v="0"/>
    <s v="familier, vulgaire, argotique"/>
    <s v="LGR, LPR, TAB, AFP"/>
  </r>
  <r>
    <x v="33"/>
    <s v="métonymie"/>
    <m/>
    <m/>
    <s v="Sapé comme jamais"/>
    <s v="Maître Gims"/>
    <n v="2015"/>
    <s v="Banlieue Paris Norden"/>
    <s v="Kongo"/>
    <s v="nom."/>
    <s v="bandit, voleur"/>
    <m/>
    <s v="drogue/alcool"/>
    <x v="1"/>
    <s v="vieux"/>
    <s v="LGR, LPR"/>
  </r>
  <r>
    <x v="34"/>
    <s v="verlan"/>
    <m/>
    <s v="de d'accord"/>
    <s v="On est encore là"/>
    <s v="Suprême NTM"/>
    <n v="2002"/>
    <m/>
    <m/>
    <s v="abrév."/>
    <m/>
    <m/>
    <m/>
    <x v="1"/>
    <s v="familier, argotique"/>
    <s v="kein"/>
  </r>
  <r>
    <x v="35"/>
    <s v="apocope"/>
    <s v="Morphologie"/>
    <s v="de cradingue"/>
    <s v="Condamné à reussir"/>
    <s v="Expression Direkt"/>
    <n v="2000"/>
    <s v="Île-de-France "/>
    <m/>
    <s v="adj."/>
    <s v="tres sale, cradeux"/>
    <s v="l'argent volé"/>
    <s v="argent"/>
    <x v="1"/>
    <s v="familier"/>
    <s v="LGR, LPR, AFP, TAB"/>
  </r>
  <r>
    <x v="36"/>
    <s v="métonymie"/>
    <m/>
    <m/>
    <s v="Condamné à reussir"/>
    <s v="Expression Direkt"/>
    <n v="2000"/>
    <s v="Île-de-France "/>
    <m/>
    <s v="nom. "/>
    <s v="tête_x000a_cerveau"/>
    <m/>
    <s v="partis du corps"/>
    <x v="1"/>
    <s v="familier"/>
    <s v="LGR, LPR, AFP, TAB"/>
  </r>
  <r>
    <x v="37"/>
    <s v="apocope"/>
    <s v="Morphologie"/>
    <s v="de crocodile"/>
    <s v="Sapé comme jamais"/>
    <s v="Maître Gims"/>
    <n v="2015"/>
    <s v="Banlieue Paris Norden"/>
    <s v="Kongo"/>
    <s v="nom."/>
    <s v="crocodile"/>
    <m/>
    <s v="animeaux"/>
    <x v="1"/>
    <s v="familier, argotique"/>
    <s v="LGR, LPR, AFP"/>
  </r>
  <r>
    <x v="38"/>
    <s v="métaphore"/>
    <m/>
    <m/>
    <s v="Ma direction"/>
    <s v="Sexion d'Assaut "/>
    <n v="2012"/>
    <s v="Banlieue Paris Norden"/>
    <s v="Kongo"/>
    <s v="nom"/>
    <s v="père, parent"/>
    <m/>
    <s v="famille"/>
    <x v="1"/>
    <s v="argotique"/>
    <s v="LGR, LPR, TAB, AFP, CTT"/>
  </r>
  <r>
    <x v="38"/>
    <s v="métaphore"/>
    <m/>
    <m/>
    <s v="Petite fille"/>
    <s v="Booba"/>
    <n v="2017"/>
    <m/>
    <m/>
    <s v="nom."/>
    <s v="père, parent"/>
    <m/>
    <s v="famille"/>
    <x v="1"/>
    <s v="familier, argotique"/>
    <s v="LGR, LPR, TAB, AFP"/>
  </r>
  <r>
    <x v="39"/>
    <s v="anglicisme"/>
    <m/>
    <m/>
    <s v="Condamné à reussir"/>
    <s v="Expression Direkt"/>
    <n v="2000"/>
    <s v="Île-de-France "/>
    <m/>
    <s v="verbe"/>
    <s v="Trafiquer, vendre de la drogue, revendre (de la drogue), à petite échelle."/>
    <m/>
    <s v="argent"/>
    <x v="0"/>
    <s v="familier"/>
    <s v="LGR, LPR, AFP"/>
  </r>
  <r>
    <x v="39"/>
    <s v="anglicisme"/>
    <m/>
    <m/>
    <s v="Condamné à reussir"/>
    <s v="Expression Direkt"/>
    <n v="2000"/>
    <s v="Île-de-France "/>
    <m/>
    <s v="verbe"/>
    <s v="Trafiquer, vendre de la drogue, revendre (de la drogue), à petite échelle."/>
    <m/>
    <s v="argent"/>
    <x v="0"/>
    <s v="familier, argotique"/>
    <s v="LGR, LPR, AFP"/>
  </r>
  <r>
    <x v="40"/>
    <s v="métaphore"/>
    <m/>
    <m/>
    <s v="Une époque formidable"/>
    <s v="Sinik"/>
    <n v="2005"/>
    <s v="Paris "/>
    <s v="algérienne"/>
    <s v="verbe"/>
    <s v="debarasser"/>
    <m/>
    <s v="aggressivité/violence"/>
    <x v="0"/>
    <s v="familier"/>
    <s v="kein"/>
  </r>
  <r>
    <x v="41"/>
    <s v="métaphore"/>
    <m/>
    <m/>
    <s v="Une époque formidable"/>
    <s v="Sinik"/>
    <n v="2005"/>
    <s v="Paris "/>
    <s v="algérienne"/>
    <s v="verbe"/>
    <s v="rigoler, blaguer"/>
    <m/>
    <s v="aggressivité/violence"/>
    <x v="1"/>
    <s v="familier, argotique"/>
    <s v="TAB, AFP"/>
  </r>
  <r>
    <x v="42"/>
    <s v="métaphore"/>
    <m/>
    <m/>
    <s v="Désolé"/>
    <s v="Sexion d'Assaut "/>
    <n v="2010"/>
    <s v="Banlieue Paris Norden"/>
    <s v="Kongo"/>
    <s v="verbe"/>
    <s v="battre, tuer"/>
    <m/>
    <s v="aggressivité/violence"/>
    <x v="2"/>
    <s v="familier, argotique"/>
    <s v="LGR, LPR, AFP, TAB"/>
  </r>
  <r>
    <x v="43"/>
    <s v="apocope "/>
    <m/>
    <s v="de démagogue"/>
    <s v="AVF"/>
    <s v="Stromae"/>
    <n v="2013"/>
    <s v="Belgien"/>
    <s v="Ruanda"/>
    <s v="nom."/>
    <m/>
    <m/>
    <m/>
    <x v="1"/>
    <s v="argotique"/>
    <s v="kein"/>
  </r>
  <r>
    <x v="44"/>
    <s v="anglicisme"/>
    <m/>
    <s v="de to dope"/>
    <s v="Chasse à l'homme"/>
    <s v="Niska"/>
    <n v="2016"/>
    <m/>
    <m/>
    <s v="verbe"/>
    <s v="drogue"/>
    <m/>
    <s v="drogue"/>
    <x v="1"/>
    <s v="familier, argotique"/>
    <s v="LGR, LPR, TAB, AFP"/>
  </r>
  <r>
    <x v="45"/>
    <s v="anglicisme"/>
    <m/>
    <s v="anglicisme"/>
    <s v="Sapé comme jamais"/>
    <s v="Maître Gims"/>
    <n v="2015"/>
    <s v="Banlieue Paris Norden"/>
    <s v="Kongo"/>
    <s v="nom."/>
    <s v="rêve"/>
    <m/>
    <s v="sentiment"/>
    <x v="1"/>
    <s v="argotique"/>
    <s v="kein"/>
  </r>
  <r>
    <x v="46"/>
    <s v="anglicisme"/>
    <m/>
    <s v="de to dribble"/>
    <s v="Ca vient de la rue"/>
    <s v="IAM"/>
    <n v="2007"/>
    <s v="Marseille"/>
    <m/>
    <s v="verbe"/>
    <s v="action de dribbler"/>
    <m/>
    <s v="sport"/>
    <x v="1"/>
    <s v="familier"/>
    <s v="LGR, LPR"/>
  </r>
  <r>
    <x v="47"/>
    <s v="verlan"/>
    <m/>
    <s v="de chien"/>
    <s v="Bella"/>
    <s v="Maitre Gims"/>
    <n v="2013"/>
    <m/>
    <m/>
    <s v="adj."/>
    <s v="énérvant"/>
    <m/>
    <m/>
    <x v="2"/>
    <s v="argotique"/>
    <s v="kein"/>
  </r>
  <r>
    <x v="48"/>
    <s v="métaphore"/>
    <m/>
    <m/>
    <s v="Une époque formidable"/>
    <s v="Sinik"/>
    <n v="2005"/>
    <s v="Paris "/>
    <s v="algérienne"/>
    <s v="verbe"/>
    <s v="arrêter"/>
    <s v="séduire"/>
    <s v="prison/loi/autorité"/>
    <x v="0"/>
    <s v="argotique"/>
    <s v="LGR, LPR, AFP, TAB"/>
  </r>
  <r>
    <x v="49"/>
    <s v="apocope"/>
    <m/>
    <s v="de fasciste"/>
    <s v="Chasseurs"/>
    <s v="Southcide 13"/>
    <n v="2008"/>
    <m/>
    <m/>
    <s v="nom."/>
    <s v="Fasciste, réactionnaire"/>
    <m/>
    <s v="aggressivité/violence"/>
    <x v="2"/>
    <s v="argotique"/>
    <s v="TAB, AFP"/>
  </r>
  <r>
    <x v="50"/>
    <s v="apocope"/>
    <m/>
    <s v="de fanatique"/>
    <s v="La belle et le bad boy"/>
    <s v="MC Solaar"/>
    <n v="2001"/>
    <s v="Île-de-France "/>
    <s v="Senegal"/>
    <s v="adj."/>
    <s v="fanatique"/>
    <m/>
    <m/>
    <x v="1"/>
    <s v="familier, argotique"/>
    <s v="LGR, LPR, AFP"/>
  </r>
  <r>
    <x v="51"/>
    <s v="métonymie"/>
    <m/>
    <m/>
    <s v="Une époque formidable"/>
    <s v="Sinik"/>
    <n v="2005"/>
    <s v="Paris "/>
    <s v="algérienne"/>
    <s v="nom."/>
    <s v="fils"/>
    <m/>
    <s v="famille"/>
    <x v="0"/>
    <s v="familier"/>
    <s v="LGR, LPR_x000a_"/>
  </r>
  <r>
    <x v="51"/>
    <s v="métonymie"/>
    <m/>
    <m/>
    <s v="Une époque formidable"/>
    <s v="Sinik"/>
    <n v="2005"/>
    <s v="Paris "/>
    <s v="algérienne"/>
    <s v="nom."/>
    <s v="fils"/>
    <m/>
    <s v="famille"/>
    <x v="0"/>
    <s v="familier"/>
    <s v="LGR, LPR_x000a_"/>
  </r>
  <r>
    <x v="52"/>
    <s v="apocope"/>
    <s v="Morphologie"/>
    <s v="de flingot"/>
    <s v="Une époque formidable"/>
    <s v="Sinik"/>
    <n v="2005"/>
    <s v="Paris "/>
    <s v="algérienne"/>
    <s v="nom."/>
    <s v="arme à feu"/>
    <m/>
    <s v="aggressivité/violence"/>
    <x v="0"/>
    <s v="familier"/>
    <s v="LGR, LPR_x000a_"/>
  </r>
  <r>
    <x v="53"/>
    <s v="anglicisme"/>
    <m/>
    <m/>
    <s v="Une époque formidable"/>
    <s v="Sinik"/>
    <n v="2005"/>
    <s v="Paris "/>
    <s v="algérienne"/>
    <s v="nom. "/>
    <s v="Débit de parole dans une chanson"/>
    <m/>
    <s v="musique"/>
    <x v="1"/>
    <s v="argotique"/>
    <s v="TAF"/>
  </r>
  <r>
    <x v="54"/>
    <s v="anglicisme"/>
    <m/>
    <s v="de to follow"/>
    <s v="AVF"/>
    <s v="Stromae"/>
    <n v="2013"/>
    <s v="Belgien"/>
    <s v="Ruanda"/>
    <s v="verbe"/>
    <s v="suivre"/>
    <m/>
    <m/>
    <x v="1"/>
    <s v="argotique"/>
    <s v="kein"/>
  </r>
  <r>
    <x v="55"/>
    <s v="verlan"/>
    <m/>
    <s v="de défoncer"/>
    <s v="A bout du souffle"/>
    <s v="Sexion d'Assaut "/>
    <n v="2011"/>
    <s v="Banlieue Paris Norden"/>
    <s v="Kongo"/>
    <s v="verbe"/>
    <s v="battre, tuer"/>
    <m/>
    <s v="aggressivité/violence"/>
    <x v="2"/>
    <s v="argotique"/>
    <s v="TAB"/>
  </r>
  <r>
    <x v="56"/>
    <s v="apocope"/>
    <s v="Morphologie"/>
    <s v="de football"/>
    <s v="Une époque formidable"/>
    <s v="Sinik"/>
    <n v="2005"/>
    <s v="Paris "/>
    <s v="algérienne"/>
    <s v="nom. "/>
    <s v="football"/>
    <m/>
    <s v="sport"/>
    <x v="1"/>
    <s v="familier"/>
    <s v="LGR, LPR, AFP, TAB"/>
  </r>
  <r>
    <x v="56"/>
    <s v="apocope"/>
    <s v="Morphologie"/>
    <s v="de football"/>
    <s v="Une époque formidable"/>
    <s v="Sinik"/>
    <n v="2005"/>
    <s v="Paris "/>
    <s v="algérienne"/>
    <s v="nom. "/>
    <s v="football"/>
    <m/>
    <s v="sport"/>
    <x v="1"/>
    <s v="familier"/>
    <s v="LGR, LPR, AFP, TAB"/>
  </r>
  <r>
    <x v="57"/>
    <s v="métonymie"/>
    <m/>
    <m/>
    <s v="Condamné à reussir"/>
    <s v="Expression Direkt"/>
    <n v="2000"/>
    <s v="Île-de-France "/>
    <m/>
    <s v="nom. "/>
    <s v="argent"/>
    <s v="gagner rien_x000a_homme ou femme à qui on pe se fier, notamment pour le recel"/>
    <s v="argent"/>
    <x v="1"/>
    <s v="argotique"/>
    <s v="AFP"/>
  </r>
  <r>
    <x v="58"/>
    <s v="apocope"/>
    <m/>
    <s v="de fricot"/>
    <s v="Condamné à reussir"/>
    <s v="Expression Direkt"/>
    <n v="2000"/>
    <s v="Île-de-France "/>
    <m/>
    <s v="nom."/>
    <s v="argent"/>
    <m/>
    <s v="argent"/>
    <x v="1"/>
    <s v="familier"/>
    <s v="LGR, LPR, AFP, TAB"/>
  </r>
  <r>
    <x v="58"/>
    <s v="apocope"/>
    <m/>
    <s v="de fricot"/>
    <s v="Condamné à reussir"/>
    <s v="Expression Direkt"/>
    <n v="2000"/>
    <s v="Île-de-France "/>
    <m/>
    <s v="nom."/>
    <s v="argent"/>
    <m/>
    <s v="argent"/>
    <x v="1"/>
    <s v="familier"/>
    <s v="LGR, LPR, TAB, AFP"/>
  </r>
  <r>
    <x v="58"/>
    <s v="apocope"/>
    <m/>
    <s v="de fricot"/>
    <s v="Condamné à reussir"/>
    <s v="Expression Direkt"/>
    <n v="2000"/>
    <s v="Île-de-France "/>
    <m/>
    <s v="nom."/>
    <s v="argent"/>
    <m/>
    <s v="argent"/>
    <x v="1"/>
    <s v="familier"/>
    <s v="LGR, LPR, TAF, AFP"/>
  </r>
  <r>
    <x v="59"/>
    <s v="apocope"/>
    <m/>
    <s v="de frigorifique"/>
    <s v="35 heures"/>
    <s v="Sniper"/>
    <n v="2003"/>
    <s v="Paris "/>
    <m/>
    <s v="nom."/>
    <s v="frigidaire"/>
    <m/>
    <m/>
    <x v="0"/>
    <s v="argotique"/>
    <s v="LGR, LPR, TAB, AFP"/>
  </r>
  <r>
    <x v="60"/>
    <s v="anglicisme"/>
    <m/>
    <m/>
    <s v="La belle et le bad boy"/>
    <s v="MC Solaar"/>
    <n v="2001"/>
    <s v="Île-de-France "/>
    <s v="Senegal"/>
    <s v="nom."/>
    <s v="amusement "/>
    <m/>
    <m/>
    <x v="1"/>
    <s v="argotique"/>
    <s v="LGR, LPR, AFP, TAB"/>
  </r>
  <r>
    <x v="61"/>
    <s v="métaphore"/>
    <m/>
    <m/>
    <s v="Chasse à l'homme"/>
    <s v="Niska"/>
    <n v="2016"/>
    <m/>
    <m/>
    <s v="nom."/>
    <s v="estomac"/>
    <m/>
    <s v="parties du corps"/>
    <x v="1"/>
    <s v="argotique"/>
    <s v="TAB, AFP"/>
  </r>
  <r>
    <x v="62"/>
    <s v="métaphore"/>
    <m/>
    <m/>
    <s v="La fierté de nôtre"/>
    <s v="Rohff"/>
    <n v="2004"/>
    <m/>
    <m/>
    <s v="nom."/>
    <s v="réflexion, pensée"/>
    <m/>
    <m/>
    <x v="1"/>
    <s v="argotique"/>
    <s v="LGR, LPR, TAB, AFP"/>
  </r>
  <r>
    <x v="63"/>
    <s v="verlan"/>
    <m/>
    <s v="de changé"/>
    <s v="Zoulou tchaing"/>
    <s v="PNL"/>
    <n v="2019"/>
    <m/>
    <m/>
    <s v="verbe"/>
    <m/>
    <m/>
    <m/>
    <x v="1"/>
    <s v="argotique"/>
    <s v="kein"/>
  </r>
  <r>
    <x v="64"/>
    <s v="métonymie"/>
    <m/>
    <m/>
    <s v="Enfant comliqué"/>
    <s v="Larry"/>
    <n v="2020"/>
    <s v="Strasbourg"/>
    <s v="Marocain"/>
    <s v="nom."/>
    <s v="visage, tête"/>
    <m/>
    <s v="partis du corps"/>
    <x v="0"/>
    <s v="argotique"/>
    <s v="AFP"/>
  </r>
  <r>
    <x v="64"/>
    <s v="métonymie"/>
    <m/>
    <m/>
    <s v="Enfant comliqué"/>
    <s v="Larry"/>
    <n v="2020"/>
    <s v="Strasbourg"/>
    <s v="Marocain"/>
    <s v="nom."/>
    <s v="visage, tête"/>
    <m/>
    <s v="parties du corps"/>
    <x v="0"/>
    <s v="argotique"/>
    <s v="AFP"/>
  </r>
  <r>
    <x v="65"/>
    <s v="apocope"/>
    <s v="Morphologie"/>
    <s v="de gorette"/>
    <s v="Sapé comme jamais"/>
    <s v="Maître Gims"/>
    <n v="2015"/>
    <s v="Banlieue Paris Norden"/>
    <s v="Kongo"/>
    <s v="nom."/>
    <s v="fille, jeune femme"/>
    <m/>
    <s v="sexualité"/>
    <x v="0"/>
    <s v="argotique"/>
    <s v="CTT, TAB"/>
  </r>
  <r>
    <x v="66"/>
    <s v="anglicisme"/>
    <m/>
    <m/>
    <s v="La belle et le bad boy"/>
    <s v="MC Solaar"/>
    <n v="2001"/>
    <s v="Île-de-France "/>
    <s v="Senegal"/>
    <m/>
    <s v="but"/>
    <m/>
    <s v="sport"/>
    <x v="1"/>
    <s v="vieux"/>
    <s v="LGR, LPR"/>
  </r>
  <r>
    <x v="67"/>
    <s v="verlan"/>
    <m/>
    <s v="de rigole"/>
    <s v="On est encore là"/>
    <s v="Suprême NTM"/>
    <n v="2002"/>
    <m/>
    <m/>
    <s v="nom."/>
    <m/>
    <m/>
    <m/>
    <x v="1"/>
    <s v="familier, argotique"/>
    <s v="kein"/>
  </r>
  <r>
    <x v="68"/>
    <s v="métonymie"/>
    <m/>
    <m/>
    <s v="Une époque formidable"/>
    <s v="Sinik"/>
    <n v="2005"/>
    <s v="Paris "/>
    <s v="algérienne"/>
    <s v="nom."/>
    <s v="enfant, jeune garçon ou fille"/>
    <m/>
    <s v="famille"/>
    <x v="0"/>
    <s v="familier"/>
    <s v="LGR, LPR, TAB, AFP"/>
  </r>
  <r>
    <x v="68"/>
    <s v="métonymie"/>
    <m/>
    <m/>
    <s v="Une époque formidable"/>
    <s v="Sinik"/>
    <n v="2005"/>
    <s v="Paris "/>
    <s v="algérienne"/>
    <s v="nom."/>
    <s v="enfant, jeune garçon ou fille"/>
    <m/>
    <s v="famille"/>
    <x v="0"/>
    <s v="familier"/>
    <s v="LGR, LPR, TAB, AFP"/>
  </r>
  <r>
    <x v="68"/>
    <s v="métonymie"/>
    <m/>
    <m/>
    <s v="Une époque formidable"/>
    <s v="Sinik"/>
    <n v="2005"/>
    <s v="Paris "/>
    <s v="algérienne"/>
    <s v="nom."/>
    <s v="enfant, jeune garçon ou fille"/>
    <m/>
    <s v="famille"/>
    <x v="0"/>
    <s v="familier"/>
    <s v="LGR, LPR, TAB, AFP"/>
  </r>
  <r>
    <x v="68"/>
    <s v="métonymie"/>
    <m/>
    <m/>
    <s v="Une époque formidable"/>
    <s v="Sinik"/>
    <n v="2005"/>
    <s v="Paris "/>
    <s v="algérienne"/>
    <s v="nom."/>
    <s v="enfant, jeune garçon ou fille"/>
    <m/>
    <s v="famille"/>
    <x v="0"/>
    <s v="familier"/>
    <s v="LGR, LPR, TAB, AFP"/>
  </r>
  <r>
    <x v="68"/>
    <s v="métonymie"/>
    <m/>
    <m/>
    <s v="Une époque formidable"/>
    <s v="Sinik"/>
    <n v="2005"/>
    <s v="Paris "/>
    <s v="algérienne"/>
    <s v="nom."/>
    <s v="enfant, jeune garçon ou fille"/>
    <m/>
    <s v="famille"/>
    <x v="0"/>
    <s v="familier"/>
    <s v="LGR, LPR, TAB, AFP"/>
  </r>
  <r>
    <x v="69"/>
    <s v="anglicisme"/>
    <m/>
    <m/>
    <s v="Une époque formidable"/>
    <s v="Sinik"/>
    <n v="2005"/>
    <s v="Paris "/>
    <s v="algérienne"/>
    <s v="nom. "/>
    <s v="grande salle"/>
    <m/>
    <s v="musique"/>
    <x v="1"/>
    <s v="argotique"/>
    <s v="LGR, LPR_x000a_"/>
  </r>
  <r>
    <x v="69"/>
    <s v="anglicisme"/>
    <m/>
    <m/>
    <s v="Une époque formidable"/>
    <s v="Sinik"/>
    <n v="2005"/>
    <s v="Paris "/>
    <s v="algérienne"/>
    <s v="nom. "/>
    <s v="grande salle"/>
    <m/>
    <s v="musique"/>
    <x v="1"/>
    <s v="argotique"/>
    <s v="LGR, LPR_x000a_"/>
  </r>
  <r>
    <x v="70"/>
    <s v="anglicisme"/>
    <m/>
    <m/>
    <s v="La boulette"/>
    <s v="Diam's"/>
    <n v="2006"/>
    <s v="Paris "/>
    <s v="Zypern"/>
    <s v="nom."/>
    <s v="violence"/>
    <m/>
    <s v="aggressivité/violence"/>
    <x v="2"/>
    <s v="familier"/>
    <s v="LGR, LPR"/>
  </r>
  <r>
    <x v="71"/>
    <s v="verlan"/>
    <m/>
    <s v="de pieds"/>
    <s v="Bella"/>
    <s v="Maitre Gims"/>
    <n v="2013"/>
    <m/>
    <m/>
    <s v="nom."/>
    <s v="pieds"/>
    <m/>
    <s v="parties du corps"/>
    <x v="1"/>
    <s v="argotique"/>
    <s v="kein"/>
  </r>
  <r>
    <x v="72"/>
    <s v="verlan"/>
    <m/>
    <s v="de couilles"/>
    <s v="A bout du souffle"/>
    <s v="Sexion d'Assaut "/>
    <n v="2011"/>
    <s v="Banlieue Paris Norden"/>
    <s v="Kongo"/>
    <s v="nom"/>
    <m/>
    <m/>
    <m/>
    <x v="2"/>
    <s v="argotique"/>
    <s v="kein"/>
  </r>
  <r>
    <x v="73"/>
    <s v="apocope"/>
    <m/>
    <s v="de inspiration"/>
    <s v="Zoulou tchaing"/>
    <s v="PNL"/>
    <n v="2019"/>
    <m/>
    <m/>
    <s v="nom."/>
    <m/>
    <m/>
    <m/>
    <x v="1"/>
    <s v="familier, argotique"/>
    <s v="kein"/>
  </r>
  <r>
    <x v="74"/>
    <s v="verlan"/>
    <m/>
    <s v="de vie"/>
    <s v="A bout du souffle"/>
    <s v="Sexion d'Assaut "/>
    <n v="2011"/>
    <s v="Banlieue Paris Norden"/>
    <s v="Kongo"/>
    <s v="nom."/>
    <s v="vie"/>
    <m/>
    <m/>
    <x v="1"/>
    <s v="argotique"/>
    <s v="TAB"/>
  </r>
  <r>
    <x v="75"/>
    <s v="anglicisme"/>
    <m/>
    <m/>
    <s v="Une époque formidable"/>
    <s v="Sinik"/>
    <n v="2005"/>
    <s v="Paris "/>
    <s v="algérienne"/>
    <s v="nom. "/>
    <s v="forêt tropical"/>
    <m/>
    <s v="société"/>
    <x v="1"/>
    <s v="familier"/>
    <s v="LGR, LPR_x000a_"/>
  </r>
  <r>
    <x v="76"/>
    <s v="verlan"/>
    <s v="Morphologie"/>
    <s v="de flic"/>
    <s v="Une époque formidable"/>
    <s v="Sinik"/>
    <n v="2005"/>
    <s v="Paris "/>
    <s v="algérienne"/>
    <s v="nom."/>
    <s v="policier"/>
    <m/>
    <s v="prison/loi/autorité"/>
    <x v="0"/>
    <s v="familier, argotique"/>
    <s v="LGR, LPR, TAB, AFP, CTT"/>
  </r>
  <r>
    <x v="76"/>
    <s v="verlan"/>
    <m/>
    <s v="de flic"/>
    <s v="A bout du souffle"/>
    <s v="Sexion d'Assaut "/>
    <n v="2011"/>
    <s v="Banlieue Paris Norden"/>
    <s v="Kongo"/>
    <s v="nom."/>
    <s v="policier"/>
    <m/>
    <s v="prison/loi/autorité"/>
    <x v="0"/>
    <s v="argotique"/>
    <s v="LGR, LPR, TAB, AFP, CTT"/>
  </r>
  <r>
    <x v="77"/>
    <s v="anglicisme"/>
    <m/>
    <m/>
    <s v="Enfant comliqué"/>
    <s v="Larry"/>
    <n v="2020"/>
    <s v="Strasbourg"/>
    <s v="Marocain"/>
    <s v="verbe"/>
    <s v="tuer"/>
    <m/>
    <s v="aggressivité/violence"/>
    <x v="2"/>
    <s v="argotique"/>
    <s v="kein"/>
  </r>
  <r>
    <x v="78"/>
    <s v="anglicisme"/>
    <m/>
    <m/>
    <s v="Ca vient de la rue"/>
    <s v="IAM"/>
    <n v="2007"/>
    <s v="Marseille"/>
    <m/>
    <s v="nom."/>
    <s v="la dance née dans les année 2000 à LA"/>
    <m/>
    <s v="style de dance"/>
    <x v="1"/>
    <s v="familier"/>
    <s v="kein"/>
  </r>
  <r>
    <x v="79"/>
    <s v="métaphore"/>
    <m/>
    <m/>
    <s v="Désolé"/>
    <s v="Sexion d'Assaut "/>
    <n v="2010"/>
    <s v="Banlieue Paris Norden"/>
    <s v="Kongo"/>
    <s v="nom."/>
    <s v="crise, misére, difficulté, lute"/>
    <m/>
    <s v="aggressivité/violence"/>
    <x v="2"/>
    <s v="argotique"/>
    <s v="DU"/>
  </r>
  <r>
    <x v="80"/>
    <s v="anglicisme"/>
    <m/>
    <m/>
    <s v="Une époque formidable"/>
    <s v="Sinik"/>
    <n v="2005"/>
    <s v="Paris "/>
    <s v="algérienne"/>
    <s v="nom. "/>
    <s v="marque, compagnie"/>
    <m/>
    <s v="musique"/>
    <x v="1"/>
    <s v="argotique"/>
    <s v="LGR, LPR_x000a_"/>
  </r>
  <r>
    <x v="80"/>
    <s v="anglicisme"/>
    <m/>
    <m/>
    <s v="Une époque formidable"/>
    <s v="Sinik"/>
    <n v="2005"/>
    <s v="Paris "/>
    <s v="algérienne"/>
    <s v="nom. "/>
    <s v="marque, compagnie"/>
    <m/>
    <s v="musique"/>
    <x v="1"/>
    <s v="argotique"/>
    <s v="LGR, LPR"/>
  </r>
  <r>
    <x v="81"/>
    <s v="apocope"/>
    <s v="Morphologie"/>
    <s v="de mélodrame"/>
    <s v="Sapé comme jamais"/>
    <s v="Maître Gims"/>
    <n v="2015"/>
    <s v="Banlieue Paris Norden"/>
    <s v="Kongo"/>
    <s v="nom."/>
    <s v="mélodrame"/>
    <m/>
    <s v="aggressivité/violence"/>
    <x v="1"/>
    <s v="familier, argotique"/>
    <s v="LGR, LPR"/>
  </r>
  <r>
    <x v="82"/>
    <s v="anglicisme"/>
    <m/>
    <m/>
    <s v="Une époque formidable"/>
    <s v="Sinik"/>
    <n v="2005"/>
    <s v="Paris "/>
    <s v="algérienne"/>
    <s v="nom. "/>
    <s v="vie"/>
    <m/>
    <s v="sentiment"/>
    <x v="1"/>
    <s v="argotique"/>
    <s v="TAF"/>
  </r>
  <r>
    <x v="83"/>
    <s v="verlan"/>
    <m/>
    <s v="de billet"/>
    <s v="Chasse à l'homme"/>
    <s v="Niska"/>
    <n v="2016"/>
    <m/>
    <m/>
    <s v="nom."/>
    <m/>
    <m/>
    <s v=" "/>
    <x v="1"/>
    <s v="argotique"/>
    <s v="kein"/>
  </r>
  <r>
    <x v="84"/>
    <s v="anglicisme"/>
    <m/>
    <m/>
    <s v="Une époque formidable"/>
    <s v="Sinik"/>
    <n v="2005"/>
    <s v="Paris "/>
    <s v="algérienne"/>
    <s v="nom."/>
    <s v="amour"/>
    <s v="argent"/>
    <s v="argent"/>
    <x v="1"/>
    <s v="argotique"/>
    <m/>
  </r>
  <r>
    <x v="84"/>
    <s v="anglicisme"/>
    <m/>
    <s v="de love"/>
    <s v="Petite fille"/>
    <s v="Booba"/>
    <n v="2017"/>
    <m/>
    <m/>
    <s v="nom."/>
    <s v="amour"/>
    <m/>
    <s v="famille"/>
    <x v="1"/>
    <s v="familier, argotique"/>
    <s v="TAB"/>
  </r>
  <r>
    <x v="85"/>
    <s v="apocope"/>
    <s v="Morphologie"/>
    <s v=" de maquereau"/>
    <s v="Une époque formidable"/>
    <s v="Sinik"/>
    <n v="2005"/>
    <s v="Paris "/>
    <s v="algérienne"/>
    <s v="nom."/>
    <s v="souteneur"/>
    <s v="proxénète"/>
    <s v="drogue/alcool"/>
    <x v="0"/>
    <s v="argotique"/>
    <s v="LGR, LPR, AFP, TAB"/>
  </r>
  <r>
    <x v="86"/>
    <s v="apocope"/>
    <s v="Morphologie"/>
    <m/>
    <s v="Désolé"/>
    <s v="Sexion d'Assaut "/>
    <n v="2010"/>
    <s v="Banlieue Paris Norden"/>
    <s v="Kongo"/>
    <s v="adverbe"/>
    <s v="assez"/>
    <m/>
    <s v="aggressivité/violence"/>
    <x v="2"/>
    <s v="argotique"/>
    <s v="TAB, AFP"/>
  </r>
  <r>
    <x v="87"/>
    <s v="apocope"/>
    <s v="Morphologie"/>
    <s v="de mathématique"/>
    <s v="Désolé"/>
    <s v="Sexion d'Assaut "/>
    <n v="2010"/>
    <s v="Banlieue Paris Norden"/>
    <s v="Kongo"/>
    <s v="nom. "/>
    <s v="mahématique"/>
    <m/>
    <s v="éducation"/>
    <x v="1"/>
    <s v="familier, argotique"/>
    <s v="LGR, LPR, TAF"/>
  </r>
  <r>
    <x v="88"/>
    <s v="métaphore"/>
    <m/>
    <m/>
    <s v="La belle et le bad boy"/>
    <s v="MC Solaar"/>
    <n v="2001"/>
    <s v="Île-de-France "/>
    <s v="Senegal"/>
    <s v="nom."/>
    <s v="ami, garçon, companion, mari"/>
    <m/>
    <s v="amitié"/>
    <x v="1"/>
    <s v="argotique"/>
    <m/>
  </r>
  <r>
    <x v="88"/>
    <s v="métaphore"/>
    <m/>
    <m/>
    <s v="Sapé comme jamais"/>
    <s v="Maître Gims"/>
    <n v="2015"/>
    <s v="Banlieue Paris Norden"/>
    <s v="Kongo"/>
    <s v="nom."/>
    <s v="petit ami, garçon, companion, mari"/>
    <m/>
    <s v="amitié"/>
    <x v="1"/>
    <s v="argotique"/>
    <m/>
  </r>
  <r>
    <x v="89"/>
    <s v="ressufixation "/>
    <m/>
    <s v="après apocope Mercedes"/>
    <s v="La boulette"/>
    <s v="Diam's"/>
    <n v="2006"/>
    <s v="Paris "/>
    <s v="Zypern"/>
    <s v="nom."/>
    <s v="voiture de la marque Mercedes"/>
    <m/>
    <m/>
    <x v="0"/>
    <s v="argotique"/>
    <s v="TAB"/>
  </r>
  <r>
    <x v="90"/>
    <s v="métaphore"/>
    <m/>
    <m/>
    <s v="Zoulou tchaing"/>
    <s v="PNL"/>
    <n v="2019"/>
    <m/>
    <m/>
    <s v="nom."/>
    <m/>
    <m/>
    <m/>
    <x v="1"/>
    <s v="familier, argotique"/>
    <s v="LGR, LPR, TAB, AFP"/>
  </r>
  <r>
    <x v="90"/>
    <s v="métaphore"/>
    <m/>
    <m/>
    <s v="Zoulou tchaing"/>
    <s v="PNL"/>
    <n v="2019"/>
    <m/>
    <m/>
    <s v="nom."/>
    <m/>
    <m/>
    <m/>
    <x v="1"/>
    <s v="familier, argotique"/>
    <s v="LGR, LPR, TAB, AFP"/>
  </r>
  <r>
    <x v="90"/>
    <s v="métaphore"/>
    <m/>
    <m/>
    <s v="Zoulou tchaing"/>
    <s v="PNL"/>
    <n v="2019"/>
    <m/>
    <m/>
    <s v="nom."/>
    <m/>
    <m/>
    <m/>
    <x v="1"/>
    <s v="familier, argotique"/>
    <s v="LGR, LPR, TAB, AFP"/>
  </r>
  <r>
    <x v="91"/>
    <s v="verlan"/>
    <m/>
    <s v="de femme"/>
    <s v="La boulette"/>
    <s v="Diam's"/>
    <n v="2006"/>
    <s v="Paris "/>
    <s v="Zypern"/>
    <s v="nom."/>
    <s v="femme, jeune fille"/>
    <m/>
    <m/>
    <x v="0"/>
    <s v="familier, argotique"/>
    <s v="alle"/>
  </r>
  <r>
    <x v="92"/>
    <s v="apocope"/>
    <s v="Morphologie"/>
    <s v="de microphone"/>
    <s v="Une époque formidable"/>
    <s v="Sinik"/>
    <n v="2005"/>
    <s v="Paris "/>
    <s v="algérienne"/>
    <s v="nom."/>
    <m/>
    <m/>
    <s v="musique"/>
    <x v="1"/>
    <s v="argotique"/>
    <s v="TAB"/>
  </r>
  <r>
    <x v="93"/>
    <s v="métonymie"/>
    <m/>
    <m/>
    <s v="Une époque formidable"/>
    <s v="Sinik"/>
    <n v="2005"/>
    <s v="Paris "/>
    <s v="algérienne"/>
    <s v="nom."/>
    <s v="enfant"/>
    <m/>
    <s v="famille"/>
    <x v="0"/>
    <s v="familier"/>
    <m/>
  </r>
  <r>
    <x v="94"/>
    <s v="apocope"/>
    <s v="Morphologie"/>
    <s v="de négociation"/>
    <s v="Condamné à reussir"/>
    <s v="Expression Direkt"/>
    <n v="2000"/>
    <s v="Île-de-France "/>
    <m/>
    <s v="nom. "/>
    <s v="affaire"/>
    <m/>
    <s v="argent"/>
    <x v="0"/>
    <s v="vieux"/>
    <m/>
  </r>
  <r>
    <x v="95"/>
    <s v="hispanisme"/>
    <m/>
    <s v="de négro"/>
    <s v="35 heures"/>
    <s v="Sniper"/>
    <n v="2003"/>
    <s v="Paris "/>
    <m/>
    <s v="nom."/>
    <s v="désignation raciste du Noir"/>
    <m/>
    <m/>
    <x v="0"/>
    <s v="argotique"/>
    <s v="LGR, LPR, TAB, AFP"/>
  </r>
  <r>
    <x v="96"/>
    <s v="métaphore"/>
    <m/>
    <m/>
    <s v="Une époque formidable"/>
    <s v="Sinik"/>
    <n v="2005"/>
    <s v="Paris "/>
    <s v="algérienne"/>
    <s v="expression figée"/>
    <s v="n'en avoir que faire, se moquer de"/>
    <m/>
    <s v="aggressivité/violence"/>
    <x v="0"/>
    <s v="argotique"/>
    <s v="LGR, LPR, TAB, AFP, CTT"/>
  </r>
  <r>
    <x v="97"/>
    <s v="anglicisme"/>
    <m/>
    <m/>
    <s v="CQFD"/>
    <s v="IAM"/>
    <n v="2014"/>
    <m/>
    <m/>
    <s v="nom."/>
    <s v="nouvelles_x000a_"/>
    <m/>
    <m/>
    <x v="1"/>
    <s v="familier"/>
    <s v="LGR, LPR"/>
  </r>
  <r>
    <x v="98"/>
    <s v="verlan"/>
    <s v="Morphologie"/>
    <s v="zweisilbig"/>
    <s v="Sapé comme jamais"/>
    <s v="Maître Gims"/>
    <n v="2015"/>
    <s v="Banlieue Paris Norden"/>
    <s v="Kongo"/>
    <s v="nom."/>
    <s v="zone"/>
    <m/>
    <s v="lieu"/>
    <x v="1"/>
    <s v="argotique"/>
    <s v="TAB"/>
  </r>
  <r>
    <x v="99"/>
    <s v="aphérèse"/>
    <s v="Morphologie"/>
    <m/>
    <s v="Condamné à reussir"/>
    <s v="Expression Direkt"/>
    <n v="2000"/>
    <s v="Île-de-France "/>
    <m/>
    <s v="interj."/>
    <s v="oui"/>
    <m/>
    <s v="société"/>
    <x v="0"/>
    <s v="familier"/>
    <s v="LGR, LPR"/>
  </r>
  <r>
    <x v="100"/>
    <s v="verlan"/>
    <m/>
    <s v="de fou"/>
    <s v="La belle et le bad boy"/>
    <s v="MC Solaar"/>
    <n v="2001"/>
    <s v="Île-de-France "/>
    <s v="Senegal"/>
    <s v="adj."/>
    <s v="fou"/>
    <m/>
    <m/>
    <x v="1"/>
    <s v="argotique"/>
    <s v="TAB, CTT"/>
  </r>
  <r>
    <x v="101"/>
    <s v="anglicisme"/>
    <m/>
    <m/>
    <s v="Une époque formidable"/>
    <s v="Sinik"/>
    <n v="2005"/>
    <s v="Paris "/>
    <s v="algérienne"/>
    <s v="adj."/>
    <s v="calme"/>
    <m/>
    <s v="sentiment"/>
    <x v="1"/>
    <s v="argotique"/>
    <s v="TAB"/>
  </r>
  <r>
    <x v="102"/>
    <s v="redoublement hypocoristique après aphérèse"/>
    <m/>
    <m/>
    <s v="A bout du souffle"/>
    <s v="Sexion d'Assaut "/>
    <n v="2011"/>
    <s v="Banlieue Paris Norden"/>
    <s v="Kongo"/>
    <s v="adj."/>
    <s v="Tranquille, serein"/>
    <m/>
    <m/>
    <x v="1"/>
    <s v="argotique"/>
    <s v="TAB"/>
  </r>
  <r>
    <x v="103"/>
    <s v="métonymie"/>
    <m/>
    <m/>
    <s v="Condamné à reussir"/>
    <s v="Expression Direkt"/>
    <n v="2000"/>
    <s v="Île-de-France "/>
    <m/>
    <s v="nom. "/>
    <s v="argent, pièce de monnaie"/>
    <s v="richesse"/>
    <s v="société"/>
    <x v="0"/>
    <s v="familier, argotique, vieilli"/>
    <s v="LGR, LPR, AFP, TAB"/>
  </r>
  <r>
    <x v="104"/>
    <s v="verlan"/>
    <m/>
    <s v="de pomper"/>
    <s v="La fierté de nôtre"/>
    <s v="Rohff"/>
    <n v="2004"/>
    <m/>
    <m/>
    <s v="verbe"/>
    <s v="plagier, copier"/>
    <m/>
    <m/>
    <x v="1"/>
    <s v="argotique"/>
    <s v="TAB"/>
  </r>
  <r>
    <x v="105"/>
    <s v="métaphore"/>
    <m/>
    <m/>
    <s v="Enfant comliqué"/>
    <s v="Larry"/>
    <n v="2020"/>
    <m/>
    <m/>
    <s v="verbe"/>
    <s v="émettre des pets"/>
    <s v="s'enerver, esploser"/>
    <s v="aggressivité/violence"/>
    <x v="2"/>
    <s v="familier"/>
    <s v="LGR, LPR, AFP"/>
  </r>
  <r>
    <x v="106"/>
    <s v="verlan"/>
    <m/>
    <s v="de copine"/>
    <s v="Reine"/>
    <s v="Dadju"/>
    <n v="2018"/>
    <m/>
    <m/>
    <s v="nom."/>
    <m/>
    <s v="la plus belle"/>
    <s v="amour"/>
    <x v="1"/>
    <s v="argotique"/>
    <s v="kein"/>
  </r>
  <r>
    <x v="107"/>
    <s v="métaphore"/>
    <m/>
    <m/>
    <s v="Désolé"/>
    <s v="Sexion d'Assaut "/>
    <n v="2010"/>
    <s v="Banlieue Paris Norden"/>
    <s v="Kongo"/>
    <s v="verbe"/>
    <s v="detruire"/>
    <s v="Emploi métaphorique de plaquer, _x000a_avec l'idée d'une certaine violence."/>
    <s v="aggressivité/violence"/>
    <x v="2"/>
    <s v="argotique"/>
    <s v="TAB"/>
  </r>
  <r>
    <x v="108"/>
    <s v="franco-provençal"/>
    <m/>
    <s v="régional"/>
    <s v="Chasse à l'homme"/>
    <s v="Niska"/>
    <n v="2016"/>
    <m/>
    <m/>
    <s v="nom."/>
    <s v="argent"/>
    <m/>
    <s v="argent"/>
    <x v="1"/>
    <s v="familier, argotique"/>
    <s v="LGR, LPR, TAB, AFP"/>
  </r>
  <r>
    <x v="109"/>
    <s v="métonymie"/>
    <m/>
    <m/>
    <s v="Condamné à reussir"/>
    <s v="Expression Direkt"/>
    <n v="2000"/>
    <s v="Île-de-France "/>
    <m/>
    <s v="nom. "/>
    <s v="Bas peuple, basses classes de la population ; le peuple"/>
    <m/>
    <s v="société"/>
    <x v="0"/>
    <s v="familier, argotique"/>
    <s v="LGR"/>
  </r>
  <r>
    <x v="110"/>
    <s v="apocope"/>
    <s v="Morphologie"/>
    <s v="de poteau"/>
    <s v="Une époque formidable"/>
    <s v="Sinik"/>
    <n v="2005"/>
    <s v="Paris "/>
    <s v="algérienne"/>
    <s v="nom."/>
    <s v="camarade, ami, copain"/>
    <m/>
    <s v="amitié"/>
    <x v="1"/>
    <s v="familier"/>
    <s v="kein"/>
  </r>
  <r>
    <x v="110"/>
    <s v="apocope"/>
    <s v="Morphologie"/>
    <s v="de poteau"/>
    <s v="Une époque formidable"/>
    <s v="Sinik"/>
    <n v="2005"/>
    <s v="Paris "/>
    <s v="algérienne"/>
    <s v="nom."/>
    <s v="camarade, ami, copain"/>
    <m/>
    <s v="amitié"/>
    <x v="1"/>
    <s v="familier, argotique"/>
    <s v="LGR, LPR, TAB, AFP"/>
  </r>
  <r>
    <x v="111"/>
    <s v="tsigane"/>
    <m/>
    <s v="emprunt d'origine tsigane_x000a_ &quot;dénoncer, trahir&quot;"/>
    <s v="Chasse à l'homme"/>
    <s v="Niska"/>
    <n v="2016"/>
    <m/>
    <m/>
    <s v="nom."/>
    <s v="Délateur, mouchard"/>
    <m/>
    <s v="aggressivité/violence"/>
    <x v="2"/>
    <s v="argotique"/>
    <s v="TAB, CTT"/>
  </r>
  <r>
    <x v="112"/>
    <s v="apocope"/>
    <s v="Morphologie"/>
    <s v="de professeur"/>
    <s v="Désolé"/>
    <s v="Sexion d'Assaut "/>
    <n v="2010"/>
    <s v="Banlieue Paris Norden"/>
    <s v="Kongo"/>
    <s v="nom."/>
    <s v="proffessseur"/>
    <m/>
    <s v="éducation"/>
    <x v="1"/>
    <s v="familier, argotique"/>
    <s v="LGR, LPR, TAB"/>
  </r>
  <r>
    <x v="113"/>
    <s v="métonymie"/>
    <s v="Lexikologie"/>
    <m/>
    <s v="Condamné à reussir"/>
    <s v="Expression Direkt"/>
    <n v="2000"/>
    <s v="Île-de-France "/>
    <m/>
    <s v="adj."/>
    <s v="nom.: prostituée_x000a_adj.: putain de - marquant le mépris, l'exaspération, etc._x000a_"/>
    <m/>
    <s v="aggressivité/violence"/>
    <x v="0"/>
    <s v="familier, vulgaire"/>
    <s v="LGR, LPR, AFP"/>
  </r>
  <r>
    <x v="113"/>
    <s v="métonymie"/>
    <s v="Lexikologie"/>
    <m/>
    <s v="Condamné à reussir"/>
    <s v="Expression Direkt"/>
    <n v="2000"/>
    <s v="Île-de-France "/>
    <m/>
    <s v="adj."/>
    <s v="nom.: prostituée_x000a_adj.: putain de - marquant le mépris, l'exaspération, etc._x000a_"/>
    <m/>
    <s v="aggressivité/violence"/>
    <x v="0"/>
    <s v="familier, vulgaire"/>
    <s v="LGR, LPR, AFP"/>
  </r>
  <r>
    <x v="113"/>
    <s v="métonymie"/>
    <s v="Lexikologie"/>
    <m/>
    <s v="Condamné à reussir"/>
    <s v="Expression Direkt"/>
    <n v="2000"/>
    <s v="Île-de-France "/>
    <m/>
    <s v="adj."/>
    <s v="nom.: prostituée_x000a_adj.: putain de - marquant le mépris, l'exaspération, etc._x000a_"/>
    <m/>
    <s v="aggressivité/violence"/>
    <x v="0"/>
    <s v="familier, argotique"/>
    <s v="LGR, LPR, AFP"/>
  </r>
  <r>
    <x v="113"/>
    <s v="métonymie"/>
    <s v="Lexikologie"/>
    <m/>
    <s v="Condamné à reussir"/>
    <s v="Expression Direkt"/>
    <n v="2000"/>
    <s v="Île-de-France "/>
    <m/>
    <s v="adj."/>
    <s v="nom.: prostituée_x000a_adj.: putain de - marquant le mépris, l'exaspération, etc._x000a_"/>
    <m/>
    <s v="aggressivité/violence"/>
    <x v="0"/>
    <s v="familier, vulgaire"/>
    <s v="LGR, LPR, AFP"/>
  </r>
  <r>
    <x v="114"/>
    <s v="métaphore"/>
    <m/>
    <m/>
    <s v="Petite fille"/>
    <s v="Booba"/>
    <n v="2017"/>
    <m/>
    <m/>
    <s v="nom."/>
    <s v="prostituée"/>
    <m/>
    <s v="sexualité"/>
    <x v="0"/>
    <s v="familier, vulgaire, argotique"/>
    <s v="LGR, LPR, TAB, AFP"/>
  </r>
  <r>
    <x v="115"/>
    <s v="apocope"/>
    <m/>
    <s v="de qualification"/>
    <s v="CQFD"/>
    <s v="IAM"/>
    <n v="2014"/>
    <m/>
    <m/>
    <s v="nom."/>
    <s v="qualification"/>
    <m/>
    <m/>
    <x v="1"/>
    <s v="argotique"/>
    <s v=" TAF"/>
  </r>
  <r>
    <x v="116"/>
    <s v="tsigane"/>
    <m/>
    <s v="emprunt d'origine tsigane"/>
    <s v="A bout du souffle"/>
    <s v="Sexion d'Assaut "/>
    <n v="2011"/>
    <s v="Banlieue Paris Norden"/>
    <s v="Kongo"/>
    <s v="nom."/>
    <s v="fille, femme"/>
    <m/>
    <m/>
    <x v="1"/>
    <s v="argotique"/>
    <s v="TAB, CTT"/>
  </r>
  <r>
    <x v="117"/>
    <s v="apocope"/>
    <m/>
    <s v="de radical"/>
    <s v="Chasse à l'homme"/>
    <s v="Niska"/>
    <n v="2016"/>
    <m/>
    <m/>
    <s v="adj."/>
    <m/>
    <m/>
    <s v="aggressivité/violence"/>
    <x v="2"/>
    <s v="familier, argotique"/>
    <s v="LGR, LPR, TAB, AFP"/>
  </r>
  <r>
    <x v="118"/>
    <s v="anglicisme"/>
    <m/>
    <m/>
    <s v="Une époque formidable"/>
    <s v="Sinik"/>
    <n v="2005"/>
    <s v="Paris "/>
    <s v="algérienne"/>
    <s v="nom. "/>
    <s v="style de la musique"/>
    <m/>
    <s v="musique"/>
    <x v="1"/>
    <s v="courrant"/>
    <s v="LGR, LPR, AFP, TAB"/>
  </r>
  <r>
    <x v="118"/>
    <s v="anglicisme"/>
    <m/>
    <m/>
    <s v="Une époque formidable"/>
    <s v="Sinik"/>
    <n v="2005"/>
    <s v="Paris "/>
    <s v="algérienne"/>
    <s v="nom. "/>
    <s v="style de la musique"/>
    <m/>
    <s v="musique"/>
    <x v="1"/>
    <s v="courrant"/>
    <s v="LGR, LPR, AFP, TAB"/>
  </r>
  <r>
    <x v="119"/>
    <s v="anglicisme"/>
    <m/>
    <s v="de to rap"/>
    <s v="On est encore là"/>
    <s v="Suprême NTM"/>
    <n v="2002"/>
    <m/>
    <m/>
    <s v="verbe"/>
    <m/>
    <m/>
    <s v="musique"/>
    <x v="1"/>
    <s v="familier, argotique"/>
    <s v="LGR, LPR, TAB, AFP"/>
  </r>
  <r>
    <x v="119"/>
    <s v="anglicisme"/>
    <m/>
    <s v="de to rap"/>
    <s v="A bout du souffle"/>
    <s v="Sexion d'Assaut "/>
    <n v="2011"/>
    <s v="Banlieue Paris Norden"/>
    <s v="Kongo"/>
    <s v="verbe"/>
    <s v="chanter du rap"/>
    <m/>
    <s v="musique"/>
    <x v="1"/>
    <s v="familier"/>
    <s v="LGR, LPR"/>
  </r>
  <r>
    <x v="120"/>
    <s v="métaphore"/>
    <m/>
    <m/>
    <s v="Ca vient de la rue"/>
    <s v="IAM"/>
    <n v="2007"/>
    <s v="Marseille"/>
    <m/>
    <s v="verbe"/>
    <s v="dépencer de l'argent, payer"/>
    <m/>
    <s v="argent"/>
    <x v="0"/>
    <s v="populaire, argotique"/>
    <s v="LGR, LPR, TAB, AFP"/>
  </r>
  <r>
    <x v="120"/>
    <s v="métaphore"/>
    <m/>
    <m/>
    <s v="Ca vient de la rue"/>
    <s v="IAM"/>
    <n v="2007"/>
    <s v="Marseille"/>
    <m/>
    <s v="verbe"/>
    <s v="dépencer de l'argent, payer"/>
    <m/>
    <s v="argent"/>
    <x v="0"/>
    <s v="populaire, argotique"/>
    <s v="LGR, LPR, TAB, AFP"/>
  </r>
  <r>
    <x v="121"/>
    <s v="verlan"/>
    <m/>
    <s v="de frère"/>
    <s v="On est encore là"/>
    <s v="Suprême NTM"/>
    <n v="2002"/>
    <m/>
    <m/>
    <s v="nom."/>
    <m/>
    <m/>
    <s v="famille"/>
    <x v="1"/>
    <s v="familier, argotique"/>
    <s v="kein"/>
  </r>
  <r>
    <x v="122"/>
    <s v="verlan"/>
    <s v="Morphologie"/>
    <s v="de star"/>
    <s v="Enfant comliqué"/>
    <s v="Larry"/>
    <n v="2020"/>
    <s v="Strasbourg"/>
    <s v="Marocain"/>
    <s v="nom."/>
    <s v="star, une personne populaire"/>
    <m/>
    <s v="musique"/>
    <x v="1"/>
    <s v="argotique"/>
    <s v="TAB"/>
  </r>
  <r>
    <x v="123"/>
    <s v="apocope"/>
    <m/>
    <s v="Plural, déverbale de saper"/>
    <s v="Ca vient de la rue"/>
    <s v="IAM"/>
    <n v="2007"/>
    <s v="Marseille"/>
    <m/>
    <s v="nom."/>
    <s v="Vêtements, habits"/>
    <m/>
    <s v="mode"/>
    <x v="1"/>
    <s v="argotique"/>
    <s v="TAB, AFP"/>
  </r>
  <r>
    <x v="124"/>
    <s v="métaphore"/>
    <m/>
    <m/>
    <s v="Sapé comme jamais"/>
    <s v="Maître Gims"/>
    <n v="2015"/>
    <s v="Banlieue Paris Norden"/>
    <s v="Kongo"/>
    <s v="adj."/>
    <s v="habillié chique"/>
    <m/>
    <s v="mode"/>
    <x v="1"/>
    <s v="argotique"/>
    <s v="TAB"/>
  </r>
  <r>
    <x v="125"/>
    <s v="apocope"/>
    <m/>
    <s v="de Sarkozy"/>
    <s v="La boulette"/>
    <s v="Diam's"/>
    <n v="2006"/>
    <s v="Paris "/>
    <s v="Zypern"/>
    <s v="nom."/>
    <s v="le nom d'ancien président de la Frace"/>
    <m/>
    <m/>
    <x v="0"/>
    <s v="familier"/>
    <s v="kein"/>
  </r>
  <r>
    <x v="126"/>
    <s v="anglicisme"/>
    <m/>
    <s v="de to slash"/>
    <s v="Petite fille"/>
    <s v="Booba"/>
    <n v="2017"/>
    <m/>
    <m/>
    <s v="nom."/>
    <s v="couteau"/>
    <m/>
    <s v="aggressivité/violence"/>
    <x v="2"/>
    <s v="familier, argotique"/>
    <s v="LGR, LPR, TAB, AFP"/>
  </r>
  <r>
    <x v="127"/>
    <s v="apocope"/>
    <m/>
    <s v="de sécurité"/>
    <s v="35 heures"/>
    <s v="Sniper"/>
    <n v="2003"/>
    <s v="Paris "/>
    <m/>
    <s v="nom."/>
    <s v="sécurité"/>
    <m/>
    <s v="travaille"/>
    <x v="0"/>
    <s v="argotique"/>
    <s v="LGR, LPR, TAB, AFP"/>
  </r>
  <r>
    <x v="128"/>
    <s v="anglicisme"/>
    <m/>
    <s v="de sheriff"/>
    <s v="CQFD"/>
    <s v="IAM"/>
    <n v="2014"/>
    <m/>
    <m/>
    <s v="nom."/>
    <s v="officier du compté"/>
    <m/>
    <s v="prison/loi/autorité"/>
    <x v="1"/>
    <s v="familier"/>
    <s v="LGR, LPR"/>
  </r>
  <r>
    <x v="129"/>
    <s v="anglicisme"/>
    <m/>
    <s v="de shoot"/>
    <s v="Chasseurs"/>
    <s v="Southcide 13"/>
    <n v="2008"/>
    <m/>
    <m/>
    <s v="verbe"/>
    <s v="éxecuter un shoot"/>
    <s v="se faire une injection de drogue"/>
    <s v="drogue"/>
    <x v="2"/>
    <s v="argotique"/>
    <s v="LGR, LPR"/>
  </r>
  <r>
    <x v="130"/>
    <s v="verlan"/>
    <s v="Morphologie"/>
    <s v="zweisilbig"/>
    <s v="Condamné à reussir"/>
    <s v="Expression Direkt"/>
    <n v="2000"/>
    <s v="Île-de-France "/>
    <m/>
    <s v="nom. "/>
    <s v="musique"/>
    <m/>
    <s v="musique"/>
    <x v="1"/>
    <s v="courrant"/>
    <s v="kein"/>
  </r>
  <r>
    <x v="131"/>
    <s v="anglicisme"/>
    <m/>
    <s v="de &quot;to sniff&quot;"/>
    <s v="35 heures"/>
    <s v="Sniper"/>
    <n v="2003"/>
    <s v="Paris "/>
    <m/>
    <s v="verbe"/>
    <s v="absorber de la drogue"/>
    <m/>
    <s v="drogue"/>
    <x v="1"/>
    <s v="argotique"/>
    <s v="LGR, LPR, TAB, AFP"/>
  </r>
  <r>
    <x v="132"/>
    <s v="arabisme"/>
    <m/>
    <s v="de suq"/>
    <s v="On est encore là"/>
    <s v="Suprême NTM"/>
    <n v="2002"/>
    <m/>
    <m/>
    <s v="nom."/>
    <m/>
    <m/>
    <s v="argent"/>
    <x v="0"/>
    <s v="argotique"/>
    <s v="AFP"/>
  </r>
  <r>
    <x v="133"/>
    <s v="verlan"/>
    <m/>
    <s v="de cassé"/>
    <s v="AVF"/>
    <s v="Stromae"/>
    <n v="2013"/>
    <s v="Belgien"/>
    <s v="Ruanda"/>
    <s v="adj."/>
    <m/>
    <m/>
    <s v="aggressivité/violence"/>
    <x v="2"/>
    <s v="argotique"/>
    <s v="kein"/>
  </r>
  <r>
    <x v="134"/>
    <s v="verlan"/>
    <m/>
    <s v="de baston"/>
    <s v="Chasseurs"/>
    <s v="Southcide 13"/>
    <n v="2008"/>
    <m/>
    <m/>
    <s v="nom."/>
    <s v="coup, bagarre"/>
    <m/>
    <s v="aggressivité/violence"/>
    <x v="2"/>
    <s v="argotique"/>
    <s v="kein"/>
  </r>
  <r>
    <x v="135"/>
    <s v="anglicisme"/>
    <m/>
    <m/>
    <s v="Ca vient de la rue"/>
    <s v="IAM"/>
    <n v="2007"/>
    <s v="Marseille"/>
    <m/>
    <s v="nom."/>
    <s v="vedette très célèbre"/>
    <m/>
    <s v="musique"/>
    <x v="1"/>
    <s v="familier"/>
    <s v="LGR, LPR"/>
  </r>
  <r>
    <x v="136"/>
    <s v="apocope"/>
    <s v="Morphologie"/>
    <s v="de sythétiseur"/>
    <s v="Enfant comliqué"/>
    <s v="Larry"/>
    <n v="2020"/>
    <s v="Strasbourg"/>
    <s v="Marocain"/>
    <s v="nom."/>
    <s v="synthétiseur"/>
    <m/>
    <s v="musique"/>
    <x v="1"/>
    <s v="argotique"/>
    <s v="TAB"/>
  </r>
  <r>
    <x v="137"/>
    <s v="apocope"/>
    <s v="Morphologie"/>
    <s v="peut-être de tafouilleux chiffonier"/>
    <s v="Une époque formidable"/>
    <s v="Sinik"/>
    <n v="2005"/>
    <s v="Paris "/>
    <s v="algérienne"/>
    <s v="nom."/>
    <s v="travaille"/>
    <m/>
    <s v="job, metier"/>
    <x v="1"/>
    <s v="argotique"/>
    <m/>
  </r>
  <r>
    <x v="137"/>
    <s v="apocope"/>
    <s v="Morphologie"/>
    <s v="peut-être de tafouilleux chiffonier"/>
    <s v="Une époque formidable"/>
    <s v="Sinik"/>
    <n v="2005"/>
    <s v="Paris "/>
    <s v="algérienne"/>
    <s v="nom."/>
    <s v="travaille"/>
    <m/>
    <s v="job, metier"/>
    <x v="1"/>
    <s v="argotique"/>
    <m/>
  </r>
  <r>
    <x v="137"/>
    <s v="apocope"/>
    <s v="Morphologie"/>
    <s v="peut-être de tafouilleux chiffonier"/>
    <s v="Une époque formidable"/>
    <s v="Sinik"/>
    <n v="2005"/>
    <s v="Paris "/>
    <s v="algérienne"/>
    <s v="nom."/>
    <s v="travaille"/>
    <m/>
    <s v="job, metier"/>
    <x v="1"/>
    <s v="argotique"/>
    <s v="LGR, LPR, TAB, AFP"/>
  </r>
  <r>
    <x v="137"/>
    <s v="apocope"/>
    <s v="Morphologie"/>
    <s v="peut-être de tafouilleux chiffonier"/>
    <s v="Une époque formidable"/>
    <s v="Sinik"/>
    <n v="2005"/>
    <s v="Paris "/>
    <s v="algérienne"/>
    <s v="nom."/>
    <s v="travaille"/>
    <m/>
    <s v="job, metier"/>
    <x v="1"/>
    <s v="argotique"/>
    <s v="LGR, LPR, TAB, AFP"/>
  </r>
  <r>
    <x v="138"/>
    <s v="métaphore"/>
    <m/>
    <m/>
    <s v="35 heures"/>
    <s v="Sniper"/>
    <n v="2003"/>
    <s v="Paris "/>
    <m/>
    <s v="verbe"/>
    <s v="travailler"/>
    <m/>
    <s v="travaille"/>
    <x v="1"/>
    <s v="familier"/>
    <s v="LGR, LPR, TAB, AFP"/>
  </r>
  <r>
    <x v="139"/>
    <s v="verlan"/>
    <m/>
    <s v="de pétard"/>
    <s v="Zoulou tchaing"/>
    <s v="PNL"/>
    <n v="2019"/>
    <m/>
    <m/>
    <s v="nom."/>
    <s v="Cigarette de haschisch, joint"/>
    <m/>
    <s v="drogue"/>
    <x v="2"/>
    <s v="argotique"/>
    <s v="TAB"/>
  </r>
  <r>
    <x v="140"/>
    <s v="verlan"/>
    <s v="Morphologie"/>
    <s v="de bête"/>
    <s v="Désolé"/>
    <s v="Sexion d'Assaut "/>
    <n v="2010"/>
    <s v="Banlieue Paris Norden"/>
    <s v="Kongo"/>
    <s v="adj."/>
    <s v="bête"/>
    <m/>
    <s v="aggressivité/violence"/>
    <x v="0"/>
    <s v="argotique"/>
    <s v="TAB"/>
  </r>
  <r>
    <x v="141"/>
    <s v="apocope"/>
    <s v="Morphologie"/>
    <s v="de téci, du verlan de cité"/>
    <s v="Une époque formidable"/>
    <s v="Sinik"/>
    <n v="2005"/>
    <s v="Paris "/>
    <s v="algérienne"/>
    <s v="nom."/>
    <s v="cité dortoir"/>
    <m/>
    <s v="lieu"/>
    <x v="1"/>
    <s v="familier"/>
    <s v="TAB, CTT"/>
  </r>
  <r>
    <x v="142"/>
    <s v="apocope"/>
    <m/>
    <s v="de télévision"/>
    <s v="AVF"/>
    <s v="Stromae"/>
    <n v="2013"/>
    <s v="Belgien"/>
    <s v="Ruanda"/>
    <s v="nom"/>
    <m/>
    <m/>
    <m/>
    <x v="1"/>
    <s v="argotique"/>
    <s v="kein"/>
  </r>
  <r>
    <x v="143"/>
    <s v="verlan"/>
    <s v="Morphologie"/>
    <m/>
    <s v="Une époque formidable"/>
    <s v="Sinik"/>
    <n v="2005"/>
    <s v="Paris "/>
    <s v="algérienne"/>
    <s v="nom."/>
    <s v="inspecteur"/>
    <m/>
    <s v="prison/loi/autorité"/>
    <x v="1"/>
    <s v="argotique"/>
    <s v="kein"/>
  </r>
  <r>
    <x v="144"/>
    <s v="métaphore"/>
    <m/>
    <m/>
    <s v="Sapé comme jamais"/>
    <s v="Maître Gims"/>
    <n v="2015"/>
    <s v="Banlieue Paris Norden"/>
    <s v="Kongo"/>
    <s v="nom."/>
    <s v="pièce de cinque franc"/>
    <s v="argent"/>
    <s v="argent"/>
    <x v="1"/>
    <s v="argotique"/>
    <s v="LGR, LPR, AFP, TAB"/>
  </r>
  <r>
    <x v="145"/>
    <s v="métaphore"/>
    <m/>
    <m/>
    <s v="Alors on dance"/>
    <s v="Stromae"/>
    <n v="2009"/>
    <m/>
    <m/>
    <s v="nom. "/>
    <s v="argent"/>
    <m/>
    <s v="argent"/>
    <x v="1"/>
    <s v="agotiqie"/>
    <s v="LGR, LPR, TAB, AFP"/>
  </r>
  <r>
    <x v="146"/>
    <s v="verlan"/>
    <m/>
    <s v="de quartier"/>
    <s v="AVF"/>
    <s v="Stromae"/>
    <n v="2013"/>
    <s v="Belgien"/>
    <s v="Ruanda"/>
    <s v="nom."/>
    <s v="quartier"/>
    <m/>
    <s v="lieu"/>
    <x v="1"/>
    <s v="argotique"/>
    <s v="kein"/>
  </r>
  <r>
    <x v="147"/>
    <s v="verlan"/>
    <m/>
    <s v="de petits"/>
    <s v="AVF"/>
    <s v="Stromae"/>
    <n v="2013"/>
    <s v="Belgien"/>
    <s v="Ruanda"/>
    <s v="adj."/>
    <s v="petits"/>
    <m/>
    <m/>
    <x v="1"/>
    <s v="argotique"/>
    <s v="kein"/>
  </r>
  <r>
    <x v="147"/>
    <s v="verlan"/>
    <m/>
    <s v="de petits"/>
    <s v="AVF"/>
    <s v="Stromae"/>
    <n v="2013"/>
    <s v="Belgien"/>
    <s v="Ruanda"/>
    <s v="adj."/>
    <s v="petits"/>
    <m/>
    <m/>
    <x v="1"/>
    <s v="argotique"/>
    <s v="kein"/>
  </r>
  <r>
    <x v="148"/>
    <s v="verlan"/>
    <m/>
    <s v="de baton"/>
    <s v="On est encore là"/>
    <s v="Suprême NTM"/>
    <n v="2002"/>
    <m/>
    <m/>
    <s v="nom."/>
    <m/>
    <m/>
    <m/>
    <x v="1"/>
    <s v="argotique"/>
    <s v="kein"/>
  </r>
  <r>
    <x v="149"/>
    <s v="verlan"/>
    <s v="Morphologie"/>
    <s v="de litron"/>
    <s v="Une époque formidable"/>
    <s v="Sinik"/>
    <n v="2005"/>
    <s v="Paris "/>
    <s v="algérienne"/>
    <s v="nom."/>
    <s v="mesure de capacité"/>
    <s v="&quot;le biz des tron-li&quot; - faire qc. Illegal"/>
    <s v="société"/>
    <x v="1"/>
    <s v="argotique"/>
    <s v="kein"/>
  </r>
  <r>
    <x v="150"/>
    <s v="anglicisme"/>
    <m/>
    <m/>
    <s v="Chasse à l'homme"/>
    <s v="Niska"/>
    <n v="2016"/>
    <m/>
    <m/>
    <s v="nom."/>
    <s v="Cannabis, chanvre indien, mauvaise herbe"/>
    <m/>
    <s v="drogue"/>
    <x v="1"/>
    <s v="argotique"/>
    <s v="TAB"/>
  </r>
  <r>
    <x v="151"/>
    <s v="verlan"/>
    <m/>
    <s v="de voyou"/>
    <s v="La fierté de nôtre"/>
    <s v="Rohff"/>
    <n v="2004"/>
    <m/>
    <m/>
    <s v="nom."/>
    <s v="Voyou, délinquant"/>
    <m/>
    <s v="aggressivité/violence"/>
    <x v="2"/>
    <s v="argotique"/>
    <s v="TAB"/>
  </r>
  <r>
    <x v="152"/>
    <s v="apocope"/>
    <m/>
    <s v="de zéphyr"/>
    <s v="La fierté de nôtre"/>
    <s v="Rohff"/>
    <n v="2004"/>
    <m/>
    <m/>
    <s v="nom."/>
    <s v="vent doux, brise"/>
    <m/>
    <m/>
    <x v="1"/>
    <s v="argotique"/>
    <s v="LGR, LPR, TAB, AFP"/>
  </r>
  <r>
    <x v="153"/>
    <s v="apocope "/>
    <m/>
    <s v="du verlan zikmu"/>
    <s v="Chasseurs"/>
    <s v="Southcide 13"/>
    <n v="2008"/>
    <m/>
    <m/>
    <s v="nom."/>
    <s v="misique"/>
    <m/>
    <s v="musique"/>
    <x v="1"/>
    <s v="argotique"/>
    <s v="TAF, CTT"/>
  </r>
  <r>
    <x v="153"/>
    <s v="apocope "/>
    <m/>
    <s v="du verlan zikmu"/>
    <s v="Chasseurs"/>
    <s v="Southcide 13"/>
    <n v="2008"/>
    <m/>
    <m/>
    <s v="nom."/>
    <s v="misique"/>
    <m/>
    <s v="musique"/>
    <x v="1"/>
    <s v="argotique"/>
    <s v="TAB, CTT"/>
  </r>
  <r>
    <x v="154"/>
    <s v="aphérèse"/>
    <s v="Morphologie"/>
    <s v="de plaisir"/>
    <s v="Enfant comliqué"/>
    <s v="Larry"/>
    <n v="2020"/>
    <s v="Strasbourg"/>
    <s v="Marocain"/>
    <s v="verbe"/>
    <s v="plaisir"/>
    <m/>
    <s v="sexualité"/>
    <x v="1"/>
    <s v="argotique"/>
    <s v="TAB"/>
  </r>
  <r>
    <x v="154"/>
    <s v="aphérèse"/>
    <s v="Morphologie"/>
    <s v="de plaisir"/>
    <s v="Enfant comliqué"/>
    <s v="Larry"/>
    <n v="2020"/>
    <s v="Strasbourg"/>
    <s v="Marocain"/>
    <s v="verbe"/>
    <s v="plaisir"/>
    <m/>
    <s v="sexualité"/>
    <x v="1"/>
    <s v="argotique"/>
    <s v="TAB, AFP"/>
  </r>
  <r>
    <x v="155"/>
    <s v="mots d'origine africaine"/>
    <m/>
    <m/>
    <s v="Zoulou tchaing"/>
    <s v="PNL"/>
    <n v="2019"/>
    <m/>
    <m/>
    <s v="nom."/>
    <s v="mouvement Hip-Hop"/>
    <m/>
    <s v="musique"/>
    <x v="1"/>
    <s v="argotique"/>
    <s v="LGR, LPR, TAB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99">
  <r>
    <s v="(faire) chier"/>
    <s v="métaphore"/>
    <m/>
    <m/>
    <s v="Condamné à reussir"/>
    <s v="Expression Direkt"/>
    <n v="2000"/>
    <s v="Île-de-France "/>
    <m/>
    <x v="0"/>
    <s v="embêter, le contrarier, emenner, sair"/>
    <s v="déconner, merder"/>
    <x v="0"/>
    <s v="dévalorisant/péjoratif"/>
    <s v="familier, vulgaire"/>
    <s v="LGR, LPR, TAB"/>
  </r>
  <r>
    <s v="(s'en batre les )couilles"/>
    <s v="métaphore"/>
    <m/>
    <m/>
    <s v="Condamné à reussir"/>
    <s v="Expression Direkt"/>
    <n v="2000"/>
    <s v="Île-de-France "/>
    <m/>
    <x v="1"/>
    <s v="testicule"/>
    <s v="s'en moquer, n'en avoir que faire"/>
    <x v="0"/>
    <s v="dévalorisant/péjoratif"/>
    <s v="familier, vulgaire"/>
    <s v="LGR, LPR, AFP"/>
  </r>
  <r>
    <s v="baffes"/>
    <s v="métaphore"/>
    <m/>
    <m/>
    <s v="Désolé"/>
    <s v="Sexion d'Assaut "/>
    <n v="2010"/>
    <s v="Banlieue Paris Norden"/>
    <s v="Kongo"/>
    <x v="2"/>
    <s v="gifle"/>
    <m/>
    <x v="0"/>
    <s v="aggressif"/>
    <s v="argotique"/>
    <s v="TAF, AFP"/>
  </r>
  <r>
    <s v="baffes"/>
    <s v="métaphore"/>
    <m/>
    <m/>
    <s v="Désolé"/>
    <s v="Sexion d'Assaut "/>
    <n v="2010"/>
    <s v="Banlieue Paris Norden"/>
    <s v="Kongo"/>
    <x v="2"/>
    <s v="gifle"/>
    <m/>
    <x v="0"/>
    <s v="aggressif"/>
    <s v="argotique"/>
    <s v="TAF, AFP"/>
  </r>
  <r>
    <s v="baston"/>
    <s v="métaphore"/>
    <m/>
    <m/>
    <s v="Chasseurs"/>
    <s v="Southcide 13"/>
    <n v="2008"/>
    <m/>
    <m/>
    <x v="2"/>
    <s v="coup, bagarre"/>
    <m/>
    <x v="0"/>
    <s v="aggressif"/>
    <s v="argotique"/>
    <s v="LGR, LPR, TAB, AFP, CTT"/>
  </r>
  <r>
    <s v="bâtard"/>
    <s v="métaphore"/>
    <m/>
    <m/>
    <s v="Chasse à l'homme"/>
    <s v="Niska"/>
    <n v="2016"/>
    <m/>
    <m/>
    <x v="2"/>
    <s v="Individu sans scrupule"/>
    <m/>
    <x v="0"/>
    <s v="dévalorisant/péjoratif"/>
    <s v="vieux"/>
    <s v="LGR, LPR, TAB"/>
  </r>
  <r>
    <s v="bâtard"/>
    <s v="métaphore"/>
    <m/>
    <m/>
    <s v="Chasse à l'homme"/>
    <s v="Niska"/>
    <n v="2016"/>
    <m/>
    <m/>
    <x v="2"/>
    <s v="Individu sans scrupule"/>
    <m/>
    <x v="0"/>
    <s v="dévalorisant/péjoratif"/>
    <s v="vieux"/>
    <s v="TAB, AFP"/>
  </r>
  <r>
    <s v="bouffer"/>
    <s v="métaphore"/>
    <m/>
    <m/>
    <s v="35 heures"/>
    <s v="Sniper"/>
    <n v="2003"/>
    <s v="Paris "/>
    <m/>
    <x v="0"/>
    <s v="manger"/>
    <m/>
    <x v="0"/>
    <s v="dévalorisant/péjoratif"/>
    <s v="argotique"/>
    <s v="LGR, LPR, TAB, AFP"/>
  </r>
  <r>
    <s v="clamser"/>
    <s v="métaphore"/>
    <m/>
    <m/>
    <s v="Désolé"/>
    <s v="Sexion d'Assaut "/>
    <n v="2010"/>
    <s v="Banlieue Paris Norden"/>
    <s v="Kongo"/>
    <x v="0"/>
    <s v="mourir"/>
    <m/>
    <x v="0"/>
    <s v="neutre"/>
    <s v="argotique"/>
    <s v="TAF"/>
  </r>
  <r>
    <s v="clamser"/>
    <s v="métaphore"/>
    <m/>
    <m/>
    <s v="Désolé"/>
    <s v="Sexion d'Assaut "/>
    <n v="2010"/>
    <s v="Banlieue Paris Norden"/>
    <s v="Kongo"/>
    <x v="0"/>
    <s v="mourir"/>
    <m/>
    <x v="0"/>
    <s v="neutre"/>
    <s v="argotique"/>
    <s v="TAF"/>
  </r>
  <r>
    <s v="con"/>
    <s v="métaphore"/>
    <m/>
    <m/>
    <s v="Désolé"/>
    <s v="Sexion d'Assaut "/>
    <n v="2010"/>
    <s v="Banlieue Paris Norden"/>
    <s v="Kongo"/>
    <x v="3"/>
    <s v="bête, stupide"/>
    <m/>
    <x v="0"/>
    <s v="dévalorisant/péjoratif"/>
    <s v="argotique"/>
    <m/>
  </r>
  <r>
    <s v="con"/>
    <s v="métaphore"/>
    <m/>
    <m/>
    <s v="Désolé"/>
    <s v="Sexion d'Assaut "/>
    <n v="2010"/>
    <s v="Banlieue Paris Norden"/>
    <s v="Kongo"/>
    <x v="3"/>
    <s v="bête, stupide"/>
    <m/>
    <x v="0"/>
    <s v="dévalorisant/péjoratif"/>
    <s v="argotique"/>
    <s v="LGR, LPR, TAB, AFP"/>
  </r>
  <r>
    <s v="con"/>
    <s v="métaphore"/>
    <m/>
    <m/>
    <s v="Désolé"/>
    <s v="Sexion d'Assaut "/>
    <n v="2010"/>
    <s v="Banlieue Paris Norden"/>
    <s v="Kongo"/>
    <x v="3"/>
    <s v="bête, stupide"/>
    <m/>
    <x v="0"/>
    <s v="dévalorisant/péjoratif"/>
    <s v="argotique"/>
    <s v="LGR, LPR, TAB, AFP"/>
  </r>
  <r>
    <s v="connard"/>
    <m/>
    <m/>
    <m/>
    <s v="AVF"/>
    <s v="Stromae"/>
    <n v="2013"/>
    <s v="Belgien"/>
    <s v="Ruanda"/>
    <x v="2"/>
    <m/>
    <m/>
    <x v="0"/>
    <s v="dévalorisant/péjoratif"/>
    <s v="familier, vulgaire, argotique"/>
    <s v="LGR, LPR, TAB, AFP"/>
  </r>
  <r>
    <s v="debarquer"/>
    <s v="métaphore"/>
    <m/>
    <m/>
    <s v="Une époque formidable"/>
    <s v="Sinik"/>
    <n v="2005"/>
    <s v="Paris "/>
    <s v="algérienne"/>
    <x v="0"/>
    <s v="debarasser"/>
    <m/>
    <x v="0"/>
    <s v="dévalorisant/péjoratif"/>
    <s v="familier"/>
    <s v="kein"/>
  </r>
  <r>
    <s v="déconner"/>
    <s v="métaphore"/>
    <m/>
    <m/>
    <s v="Une époque formidable"/>
    <s v="Sinik"/>
    <n v="2005"/>
    <s v="Paris "/>
    <s v="algérienne"/>
    <x v="0"/>
    <s v="rigoler, blaguer"/>
    <m/>
    <x v="0"/>
    <s v="neutre"/>
    <s v="familier, argotique"/>
    <s v="TAB, AFP"/>
  </r>
  <r>
    <s v="défoncer"/>
    <s v="métaphore"/>
    <m/>
    <m/>
    <s v="Désolé"/>
    <s v="Sexion d'Assaut "/>
    <n v="2010"/>
    <s v="Banlieue Paris Norden"/>
    <s v="Kongo"/>
    <x v="0"/>
    <s v="battre, tuer"/>
    <m/>
    <x v="0"/>
    <s v="aggressif"/>
    <s v="familier, argotique"/>
    <s v="LGR, LPR, AFP, TAB"/>
  </r>
  <r>
    <s v="facho"/>
    <s v="apocope"/>
    <m/>
    <s v="de fasciste"/>
    <s v="Chasseurs"/>
    <s v="Southcide 13"/>
    <n v="2008"/>
    <m/>
    <m/>
    <x v="2"/>
    <s v="Fasciste, réactionnaire"/>
    <m/>
    <x v="0"/>
    <s v="aggressif"/>
    <s v="argotique"/>
    <s v="TAB, AFP"/>
  </r>
  <r>
    <s v="flingue"/>
    <s v="apocope"/>
    <s v="Morphologie"/>
    <s v="de flingot"/>
    <s v="Une époque formidable"/>
    <s v="Sinik"/>
    <n v="2005"/>
    <s v="Paris "/>
    <s v="algérienne"/>
    <x v="2"/>
    <s v="arme à feu"/>
    <m/>
    <x v="0"/>
    <s v="dévalorisant/péjoratif"/>
    <s v="familier"/>
    <s v="LGR, LPR_x000a_"/>
  </r>
  <r>
    <s v="foncedé"/>
    <s v="verlan"/>
    <m/>
    <s v="de défoncer"/>
    <s v="A bout du souffle"/>
    <s v="Sexion d'Assaut "/>
    <n v="2011"/>
    <s v="Banlieue Paris Norden"/>
    <s v="Kongo"/>
    <x v="0"/>
    <s v="battre, tuer"/>
    <m/>
    <x v="0"/>
    <s v="aggressif"/>
    <s v="argotique"/>
    <s v="TAB"/>
  </r>
  <r>
    <s v="hardcore"/>
    <s v="anglicisme"/>
    <m/>
    <m/>
    <s v="La boulette"/>
    <s v="Diam's"/>
    <n v="2006"/>
    <s v="Paris "/>
    <s v="Zypern"/>
    <x v="2"/>
    <s v="violence"/>
    <m/>
    <x v="0"/>
    <s v="aggressif"/>
    <s v="familier"/>
    <s v="LGR, LPR"/>
  </r>
  <r>
    <s v="illeu-cou"/>
    <s v="verlan"/>
    <m/>
    <s v="de couilles"/>
    <s v="A bout du souffle"/>
    <s v="Sexion d'Assaut "/>
    <n v="2011"/>
    <s v="Banlieue Paris Norden"/>
    <s v="Kongo"/>
    <x v="4"/>
    <m/>
    <m/>
    <x v="0"/>
    <s v="aggressif"/>
    <s v="argotique"/>
    <s v="kein"/>
  </r>
  <r>
    <s v="kill"/>
    <s v="anglicisme"/>
    <m/>
    <m/>
    <s v="Enfant comliqué"/>
    <s v="Larry"/>
    <n v="2020"/>
    <s v="Strasbourg"/>
    <s v="Marocain"/>
    <x v="0"/>
    <s v="tuer"/>
    <m/>
    <x v="0"/>
    <s v="aggressif"/>
    <s v="argotique"/>
    <s v="kein"/>
  </r>
  <r>
    <s v="la hess"/>
    <s v="métaphore"/>
    <m/>
    <m/>
    <s v="Désolé"/>
    <s v="Sexion d'Assaut "/>
    <n v="2010"/>
    <s v="Banlieue Paris Norden"/>
    <s v="Kongo"/>
    <x v="2"/>
    <s v="crise, misére, difficulté, lute"/>
    <m/>
    <x v="0"/>
    <s v="aggressif"/>
    <s v="argotique"/>
    <s v="DU"/>
  </r>
  <r>
    <s v="marre"/>
    <s v="apocope"/>
    <s v="Morphologie"/>
    <m/>
    <s v="Désolé"/>
    <s v="Sexion d'Assaut "/>
    <n v="2010"/>
    <s v="Banlieue Paris Norden"/>
    <s v="Kongo"/>
    <x v="5"/>
    <s v="assez"/>
    <m/>
    <x v="0"/>
    <s v="aggressif"/>
    <s v="argotique"/>
    <s v="TAB, AFP"/>
  </r>
  <r>
    <s v="merde"/>
    <s v="métaphore"/>
    <m/>
    <m/>
    <s v="Zoulou tchaing"/>
    <s v="PNL"/>
    <n v="2019"/>
    <m/>
    <m/>
    <x v="2"/>
    <m/>
    <m/>
    <x v="0"/>
    <s v="neutre"/>
    <s v="familier, argotique"/>
    <s v="LGR, LPR, TAB, AFP"/>
  </r>
  <r>
    <s v="merde"/>
    <s v="métaphore"/>
    <m/>
    <m/>
    <s v="Zoulou tchaing"/>
    <s v="PNL"/>
    <n v="2019"/>
    <m/>
    <m/>
    <x v="2"/>
    <m/>
    <m/>
    <x v="0"/>
    <s v="neutre"/>
    <s v="familier, argotique"/>
    <s v="LGR, LPR, TAB, AFP"/>
  </r>
  <r>
    <s v="merde"/>
    <s v="métaphore"/>
    <m/>
    <m/>
    <s v="Zoulou tchaing"/>
    <s v="PNL"/>
    <n v="2019"/>
    <m/>
    <m/>
    <x v="2"/>
    <m/>
    <m/>
    <x v="0"/>
    <s v="neutre"/>
    <s v="familier, argotique"/>
    <s v="LGR, LPR, TAB, AFP"/>
  </r>
  <r>
    <s v="n'en avoir rien à foutre"/>
    <s v="métaphore"/>
    <m/>
    <m/>
    <s v="Une époque formidable"/>
    <s v="Sinik"/>
    <n v="2005"/>
    <s v="Paris "/>
    <s v="algérienne"/>
    <x v="6"/>
    <s v="n'en avoir que faire, se moquer de"/>
    <m/>
    <x v="0"/>
    <s v="dévalorisant/péjoratif"/>
    <s v="argotique"/>
    <s v="LGR, LPR, TAB, AFP, CTT"/>
  </r>
  <r>
    <s v="péter"/>
    <s v="métaphore"/>
    <m/>
    <m/>
    <s v="Enfant comliqué"/>
    <s v="Larry"/>
    <n v="2020"/>
    <m/>
    <m/>
    <x v="0"/>
    <s v="émettre des pets"/>
    <s v="s'enerver, esploser"/>
    <x v="0"/>
    <s v="aggressif"/>
    <s v="familier"/>
    <s v="LGR, LPR, AFP"/>
  </r>
  <r>
    <s v="plaquer"/>
    <s v="métaphore"/>
    <m/>
    <m/>
    <s v="Désolé"/>
    <s v="Sexion d'Assaut "/>
    <n v="2010"/>
    <s v="Banlieue Paris Norden"/>
    <s v="Kongo"/>
    <x v="0"/>
    <s v="detruire"/>
    <s v="Emploi métaphorique de plaquer, _x000a_avec l'idée d'une certaine violence."/>
    <x v="0"/>
    <s v="aggressif"/>
    <s v="argotique"/>
    <s v="TAB"/>
  </r>
  <r>
    <s v="poucave"/>
    <s v="tsigane"/>
    <m/>
    <s v="emprunt d'origine tsigane_x000a_ &quot;dénoncer, trahir&quot;"/>
    <s v="Chasse à l'homme"/>
    <s v="Niska"/>
    <n v="2016"/>
    <m/>
    <m/>
    <x v="2"/>
    <s v="Délateur, mouchard"/>
    <m/>
    <x v="0"/>
    <s v="aggressif"/>
    <s v="argotique"/>
    <s v="TAB, CTT"/>
  </r>
  <r>
    <s v="putain"/>
    <s v="métonymie"/>
    <s v="Lexikologie"/>
    <m/>
    <s v="Condamné à reussir"/>
    <s v="Expression Direkt"/>
    <n v="2000"/>
    <s v="Île-de-France "/>
    <m/>
    <x v="3"/>
    <s v="nom.: prostituée_x000a_adj.: putain de - marquant le mépris, l'exaspération, etc._x000a_"/>
    <m/>
    <x v="0"/>
    <s v="dévalorisant/péjoratif"/>
    <s v="familier, vulgaire"/>
    <s v="LGR, LPR, AFP"/>
  </r>
  <r>
    <s v="putain"/>
    <s v="métonymie"/>
    <s v="Lexikologie"/>
    <m/>
    <s v="Condamné à reussir"/>
    <s v="Expression Direkt"/>
    <n v="2000"/>
    <s v="Île-de-France "/>
    <m/>
    <x v="3"/>
    <s v="nom.: prostituée_x000a_adj.: putain de - marquant le mépris, l'exaspération, etc._x000a_"/>
    <m/>
    <x v="0"/>
    <s v="dévalorisant/péjoratif"/>
    <s v="familier, vulgaire"/>
    <s v="LGR, LPR, AFP"/>
  </r>
  <r>
    <s v="putain"/>
    <s v="métonymie"/>
    <s v="Lexikologie"/>
    <m/>
    <s v="Condamné à reussir"/>
    <s v="Expression Direkt"/>
    <n v="2000"/>
    <s v="Île-de-France "/>
    <m/>
    <x v="3"/>
    <s v="nom.: prostituée_x000a_adj.: putain de - marquant le mépris, l'exaspération, etc._x000a_"/>
    <m/>
    <x v="0"/>
    <s v="dévalorisant/péjoratif"/>
    <s v="familier, argotique"/>
    <s v="LGR, LPR, AFP"/>
  </r>
  <r>
    <s v="putain"/>
    <s v="métonymie"/>
    <s v="Lexikologie"/>
    <m/>
    <s v="Condamné à reussir"/>
    <s v="Expression Direkt"/>
    <n v="2000"/>
    <s v="Île-de-France "/>
    <m/>
    <x v="3"/>
    <s v="nom.: prostituée_x000a_adj.: putain de - marquant le mépris, l'exaspération, etc._x000a_"/>
    <m/>
    <x v="0"/>
    <s v="dévalorisant/péjoratif"/>
    <s v="familier, vulgaire"/>
    <s v="LGR, LPR, AFP"/>
  </r>
  <r>
    <s v="radic'"/>
    <s v="apocope"/>
    <m/>
    <s v="de radical"/>
    <s v="Chasse à l'homme"/>
    <s v="Niska"/>
    <n v="2016"/>
    <m/>
    <m/>
    <x v="3"/>
    <m/>
    <m/>
    <x v="0"/>
    <s v="aggressif"/>
    <s v="familier, argotique"/>
    <s v="LGR, LPR, TAB, AFP"/>
  </r>
  <r>
    <s v="schlass"/>
    <s v="anglicisme"/>
    <m/>
    <s v="de to slash"/>
    <s v="Petite fille"/>
    <s v="Booba"/>
    <n v="2017"/>
    <m/>
    <m/>
    <x v="2"/>
    <s v="couteau"/>
    <m/>
    <x v="0"/>
    <s v="aggressif"/>
    <s v="familier, argotique"/>
    <s v="LGR, LPR, TAB, AFP"/>
  </r>
  <r>
    <s v="ssé-ca"/>
    <s v="verlan"/>
    <m/>
    <s v="de cassé"/>
    <s v="AVF"/>
    <s v="Stromae"/>
    <n v="2013"/>
    <s v="Belgien"/>
    <s v="Ruanda"/>
    <x v="3"/>
    <m/>
    <m/>
    <x v="0"/>
    <s v="aggressif"/>
    <s v="argotique"/>
    <s v="kein"/>
  </r>
  <r>
    <s v="ston-ba"/>
    <s v="verlan"/>
    <m/>
    <s v="de baston"/>
    <s v="Chasseurs"/>
    <s v="Southcide 13"/>
    <n v="2008"/>
    <m/>
    <m/>
    <x v="2"/>
    <s v="coup, bagarre"/>
    <m/>
    <x v="0"/>
    <s v="aggressif"/>
    <s v="argotique"/>
    <s v="kein"/>
  </r>
  <r>
    <s v="tébe"/>
    <s v="verlan"/>
    <s v="Morphologie"/>
    <s v="de bête"/>
    <s v="Désolé"/>
    <s v="Sexion d'Assaut "/>
    <n v="2010"/>
    <s v="Banlieue Paris Norden"/>
    <s v="Kongo"/>
    <x v="3"/>
    <s v="bête"/>
    <m/>
    <x v="0"/>
    <s v="dévalorisant/péjoratif"/>
    <s v="argotique"/>
    <s v="TAB"/>
  </r>
  <r>
    <s v="ton-ba"/>
    <s v="verlan"/>
    <m/>
    <s v="de baton"/>
    <s v="On est encore là"/>
    <s v="Suprême NTM"/>
    <n v="2002"/>
    <m/>
    <m/>
    <x v="2"/>
    <m/>
    <m/>
    <x v="0"/>
    <s v="neutre"/>
    <s v="argotique"/>
    <s v="kein"/>
  </r>
  <r>
    <s v="you-voi"/>
    <s v="verlan"/>
    <m/>
    <s v="de voyou"/>
    <s v="La fierté de nôtre"/>
    <s v="Rohff"/>
    <n v="2004"/>
    <m/>
    <m/>
    <x v="2"/>
    <s v="Voyou, délinquant"/>
    <m/>
    <x v="0"/>
    <s v="aggressif"/>
    <s v="argotique"/>
    <s v="TAB"/>
  </r>
  <r>
    <s v="amigos"/>
    <s v="anglicisme"/>
    <m/>
    <s v="espanol"/>
    <s v="Enfant comliqué"/>
    <s v="Larry"/>
    <n v="2020"/>
    <s v="Strasbourg"/>
    <s v="Marocain"/>
    <x v="2"/>
    <s v="amis"/>
    <m/>
    <x v="1"/>
    <s v="neutre"/>
    <s v="argotique"/>
    <s v="kein"/>
  </r>
  <r>
    <s v="bonhomme"/>
    <s v="métaphore"/>
    <m/>
    <m/>
    <s v="Condamné à reussir"/>
    <s v="Expression Direkt"/>
    <n v="2000"/>
    <s v="Île-de-France "/>
    <m/>
    <x v="1"/>
    <s v="bon homme"/>
    <s v="Personne qui maîtrise un domaine"/>
    <x v="1"/>
    <s v="neutre"/>
    <s v="vieux"/>
    <s v="LGR, LPR, AFP"/>
  </r>
  <r>
    <s v="mec"/>
    <s v="métaphore"/>
    <m/>
    <m/>
    <s v="La belle et le bad boy"/>
    <s v="MC Solaar"/>
    <n v="2001"/>
    <s v="Île-de-France "/>
    <s v="Senegal"/>
    <x v="2"/>
    <s v="ami, garçon, companion, mari"/>
    <m/>
    <x v="1"/>
    <s v="neutre"/>
    <s v="argotique"/>
    <m/>
  </r>
  <r>
    <s v="mec"/>
    <s v="métaphore"/>
    <m/>
    <m/>
    <s v="Sapé comme jamais"/>
    <s v="Maître Gims"/>
    <n v="2015"/>
    <s v="Banlieue Paris Norden"/>
    <s v="Kongo"/>
    <x v="2"/>
    <s v="petit ami, garçon, companion, mari"/>
    <m/>
    <x v="1"/>
    <s v="neutre"/>
    <s v="argotique"/>
    <m/>
  </r>
  <r>
    <s v="pote"/>
    <s v="apocope"/>
    <s v="Morphologie"/>
    <s v="de poteau"/>
    <s v="Une époque formidable"/>
    <s v="Sinik"/>
    <n v="2005"/>
    <s v="Paris "/>
    <s v="algérienne"/>
    <x v="2"/>
    <s v="camarade, ami, copain"/>
    <m/>
    <x v="1"/>
    <s v="neutre"/>
    <s v="familier"/>
    <s v="kein"/>
  </r>
  <r>
    <s v="pote"/>
    <s v="apocope"/>
    <s v="Morphologie"/>
    <s v="de poteau"/>
    <s v="Une époque formidable"/>
    <s v="Sinik"/>
    <n v="2005"/>
    <s v="Paris "/>
    <s v="algérienne"/>
    <x v="2"/>
    <s v="camarade, ami, copain"/>
    <m/>
    <x v="1"/>
    <s v="neutre"/>
    <s v="familier, argotique"/>
    <s v="LGR, LPR, TAB, AFP"/>
  </r>
  <r>
    <s v="cher-lâ"/>
    <s v="verlan"/>
    <m/>
    <s v="de lacher"/>
    <s v="Bella"/>
    <s v="Maitre Gims"/>
    <n v="2013"/>
    <m/>
    <m/>
    <x v="0"/>
    <s v="laisser"/>
    <m/>
    <x v="2"/>
    <s v="neutre"/>
    <s v="argotique"/>
    <s v="kein"/>
  </r>
  <r>
    <s v="les mélos"/>
    <s v="apocope"/>
    <s v="Morphologie"/>
    <s v="de mélodrame"/>
    <s v="Sapé comme jamais"/>
    <s v="Maître Gims"/>
    <n v="2015"/>
    <s v="Banlieue Paris Norden"/>
    <s v="Kongo"/>
    <x v="2"/>
    <s v="mélodrame"/>
    <m/>
    <x v="2"/>
    <s v="neutre"/>
    <s v="familier, argotique"/>
    <s v="LGR, LPR"/>
  </r>
  <r>
    <s v="pines-co"/>
    <s v="verlan"/>
    <m/>
    <s v="de copine"/>
    <s v="Reine"/>
    <s v="Dadju"/>
    <n v="2018"/>
    <m/>
    <m/>
    <x v="2"/>
    <m/>
    <s v="la plus belle"/>
    <x v="2"/>
    <s v="neutre"/>
    <s v="argotique"/>
    <s v="kein"/>
  </r>
  <r>
    <s v="croco"/>
    <s v="apocope"/>
    <s v="Morphologie"/>
    <s v="de crocodile"/>
    <s v="Sapé comme jamais"/>
    <s v="Maître Gims"/>
    <n v="2015"/>
    <s v="Banlieue Paris Norden"/>
    <s v="Kongo"/>
    <x v="2"/>
    <s v="crocodile"/>
    <m/>
    <x v="3"/>
    <s v="neutre"/>
    <s v="familier, argotique"/>
    <s v="LGR, LPR, AFP"/>
  </r>
  <r>
    <s v="biff"/>
    <s v="apocope"/>
    <m/>
    <s v="de biffeton"/>
    <s v="A bout du souffle"/>
    <s v="Sexion d'Assaut "/>
    <n v="2011"/>
    <s v="Banlieue Paris Norden"/>
    <s v="Kongo"/>
    <x v="2"/>
    <s v="argent, billet de banque"/>
    <m/>
    <x v="4"/>
    <s v="dévalorisant/péjoratif"/>
    <s v="argotique"/>
    <s v="TAF"/>
  </r>
  <r>
    <s v="biff"/>
    <s v="apocope"/>
    <m/>
    <s v="de biffeton"/>
    <s v="A bout du souffle"/>
    <s v="Sexion d'Assaut "/>
    <n v="2011"/>
    <s v="Banlieue Paris Norden"/>
    <s v="Kongo"/>
    <x v="2"/>
    <s v="argent, billet de banque"/>
    <m/>
    <x v="4"/>
    <s v="dévalorisant/péjoratif"/>
    <s v="argotique"/>
    <s v="TAF"/>
  </r>
  <r>
    <s v="biz"/>
    <s v="apocope"/>
    <s v="Morphologie"/>
    <s v="de bisness"/>
    <s v="Condamné à reussir"/>
    <s v="Expression Direkt"/>
    <n v="2000"/>
    <s v="Île-de-France "/>
    <m/>
    <x v="1"/>
    <s v="marché"/>
    <s v="trafic, commerce illégal"/>
    <x v="4"/>
    <s v="dévalorisant/péjoratif"/>
    <s v="argotique"/>
    <s v="TAB"/>
  </r>
  <r>
    <s v="biz"/>
    <s v="apocope"/>
    <s v="Morphologie"/>
    <s v="de bisness"/>
    <s v="Condamné à reussir"/>
    <s v="Expression Direkt"/>
    <n v="2000"/>
    <s v="Île-de-France "/>
    <m/>
    <x v="2"/>
    <s v="marché"/>
    <s v="trafic, commerce illégal"/>
    <x v="4"/>
    <s v="dévalorisant/péjoratif"/>
    <s v="argotique"/>
    <s v="TAB"/>
  </r>
  <r>
    <s v="boss"/>
    <s v="anglicisme"/>
    <m/>
    <m/>
    <s v="Condamné à reussir"/>
    <s v="Expression Direkt"/>
    <n v="2000"/>
    <s v="Île-de-France "/>
    <m/>
    <x v="1"/>
    <s v="chef d'emploi, patron, chef d'une bande"/>
    <m/>
    <x v="4"/>
    <s v="neutre"/>
    <s v="familier"/>
    <s v="LGR, LPR, AFP"/>
  </r>
  <r>
    <s v="boss"/>
    <s v="anglicisme"/>
    <m/>
    <m/>
    <s v="Condamné à reussir"/>
    <s v="Expression Direkt"/>
    <n v="2000"/>
    <s v="Île-de-France "/>
    <m/>
    <x v="2"/>
    <s v="chef d'emploi, patron, chef d'une bande"/>
    <m/>
    <x v="4"/>
    <s v="neutre"/>
    <s v="argotique"/>
    <s v="LGR, LPR, AFP"/>
  </r>
  <r>
    <s v="cash"/>
    <s v="anglicisme"/>
    <m/>
    <m/>
    <s v="AVF"/>
    <s v="Stromae"/>
    <n v="2013"/>
    <s v="Belgien"/>
    <s v="Ruanda"/>
    <x v="2"/>
    <s v="argent liquide"/>
    <m/>
    <x v="4"/>
    <s v="neutre"/>
    <s v="argotique"/>
    <s v="AFP"/>
  </r>
  <r>
    <s v="cash"/>
    <s v="anglicisme"/>
    <m/>
    <m/>
    <s v="AVF"/>
    <s v="Stromae"/>
    <n v="2013"/>
    <s v="Belgien"/>
    <s v="Ruanda"/>
    <x v="2"/>
    <s v="argent liquide"/>
    <m/>
    <x v="4"/>
    <s v="neutre"/>
    <s v="argotique"/>
    <s v="AFP"/>
  </r>
  <r>
    <s v="crade"/>
    <s v="apocope"/>
    <s v="Morphologie"/>
    <s v="de cradingue"/>
    <s v="Condamné à reussir"/>
    <s v="Expression Direkt"/>
    <n v="2000"/>
    <s v="Île-de-France "/>
    <m/>
    <x v="3"/>
    <s v="tres sale, cradeux"/>
    <s v="l'argent volé"/>
    <x v="4"/>
    <s v="neutre"/>
    <s v="familier"/>
    <s v="LGR, LPR, AFP, TAB"/>
  </r>
  <r>
    <s v="dealer"/>
    <s v="anglicisme"/>
    <m/>
    <m/>
    <s v="Condamné à reussir"/>
    <s v="Expression Direkt"/>
    <n v="2000"/>
    <s v="Île-de-France "/>
    <m/>
    <x v="0"/>
    <s v="Trafiquer, vendre de la drogue, revendre (de la drogue), à petite échelle."/>
    <m/>
    <x v="4"/>
    <s v="dévalorisant/péjoratif"/>
    <s v="familier"/>
    <s v="LGR, LPR, AFP"/>
  </r>
  <r>
    <s v="dealer"/>
    <s v="anglicisme"/>
    <m/>
    <m/>
    <s v="Condamné à reussir"/>
    <s v="Expression Direkt"/>
    <n v="2000"/>
    <s v="Île-de-France "/>
    <m/>
    <x v="0"/>
    <s v="Trafiquer, vendre de la drogue, revendre (de la drogue), à petite échelle."/>
    <m/>
    <x v="4"/>
    <s v="dévalorisant/péjoratif"/>
    <s v="familier, argotique"/>
    <s v="LGR, LPR, AFP"/>
  </r>
  <r>
    <s v="franc"/>
    <s v="métonymie"/>
    <m/>
    <m/>
    <s v="Condamné à reussir"/>
    <s v="Expression Direkt"/>
    <n v="2000"/>
    <s v="Île-de-France "/>
    <m/>
    <x v="1"/>
    <s v="argent"/>
    <s v="gagner rien_x000a_homme ou femme à qui on pe se fier, notamment pour le recel"/>
    <x v="4"/>
    <s v="neutre"/>
    <s v="argotique"/>
    <s v="AFP"/>
  </r>
  <r>
    <s v="fric"/>
    <s v="apocope"/>
    <m/>
    <s v="de fricot"/>
    <s v="Condamné à reussir"/>
    <s v="Expression Direkt"/>
    <n v="2000"/>
    <s v="Île-de-France "/>
    <m/>
    <x v="2"/>
    <s v="argent"/>
    <m/>
    <x v="4"/>
    <s v="neutre"/>
    <s v="familier"/>
    <s v="LGR, LPR, AFP, TAB"/>
  </r>
  <r>
    <s v="fric"/>
    <s v="apocope"/>
    <m/>
    <s v="de fricot"/>
    <s v="Condamné à reussir"/>
    <s v="Expression Direkt"/>
    <n v="2000"/>
    <s v="Île-de-France "/>
    <m/>
    <x v="2"/>
    <s v="argent"/>
    <m/>
    <x v="4"/>
    <s v="neutre"/>
    <s v="familier"/>
    <s v="LGR, LPR, TAB, AFP"/>
  </r>
  <r>
    <s v="fric"/>
    <s v="apocope"/>
    <m/>
    <s v="de fricot"/>
    <s v="Condamné à reussir"/>
    <s v="Expression Direkt"/>
    <n v="2000"/>
    <s v="Île-de-France "/>
    <m/>
    <x v="2"/>
    <s v="argent"/>
    <m/>
    <x v="4"/>
    <s v="neutre"/>
    <s v="familier"/>
    <s v="LGR, LPR, TAF, AFP"/>
  </r>
  <r>
    <s v="love"/>
    <s v="anglicisme"/>
    <m/>
    <m/>
    <s v="Une époque formidable"/>
    <s v="Sinik"/>
    <n v="2005"/>
    <s v="Paris "/>
    <s v="algérienne"/>
    <x v="2"/>
    <s v="amour"/>
    <s v="argent"/>
    <x v="4"/>
    <s v="neutre"/>
    <s v="argotique"/>
    <m/>
  </r>
  <r>
    <s v="merco"/>
    <s v="ressufixation "/>
    <m/>
    <s v="après apocope Mercedes"/>
    <s v="La boulette"/>
    <s v="Diam's"/>
    <n v="2006"/>
    <s v="Paris "/>
    <s v="Zypern"/>
    <x v="2"/>
    <s v="voiture de la marque Mercedes"/>
    <m/>
    <x v="4"/>
    <s v="dévalorisant/péjoratif"/>
    <s v="argotique"/>
    <s v="TAB"/>
  </r>
  <r>
    <s v="négoce"/>
    <s v="apocope"/>
    <s v="Morphologie"/>
    <s v="de négociation"/>
    <s v="Condamné à reussir"/>
    <s v="Expression Direkt"/>
    <n v="2000"/>
    <s v="Île-de-France "/>
    <m/>
    <x v="1"/>
    <s v="affaire"/>
    <m/>
    <x v="4"/>
    <s v="dévalorisant/péjoratif"/>
    <s v="vieux"/>
    <m/>
  </r>
  <r>
    <s v="pognon"/>
    <s v="franco-provençal"/>
    <m/>
    <s v="régional"/>
    <s v="Chasse à l'homme"/>
    <s v="Niska"/>
    <n v="2016"/>
    <m/>
    <m/>
    <x v="2"/>
    <s v="argent"/>
    <m/>
    <x v="4"/>
    <s v="neutre"/>
    <s v="familier, argotique"/>
    <s v="LGR, LPR, TAB, AFP"/>
  </r>
  <r>
    <s v="raquer"/>
    <s v="métaphore"/>
    <m/>
    <m/>
    <s v="Ca vient de la rue"/>
    <s v="IAM"/>
    <n v="2007"/>
    <s v="Marseille"/>
    <m/>
    <x v="0"/>
    <s v="dépencer de l'argent, payer"/>
    <m/>
    <x v="4"/>
    <s v="dévalorisant/péjoratif"/>
    <s v="populaire, argotique"/>
    <s v="LGR, LPR, TAB, AFP"/>
  </r>
  <r>
    <s v="raquer"/>
    <s v="métaphore"/>
    <m/>
    <m/>
    <s v="Ca vient de la rue"/>
    <s v="IAM"/>
    <n v="2007"/>
    <s v="Marseille"/>
    <m/>
    <x v="0"/>
    <s v="dépencer de l'argent, payer"/>
    <m/>
    <x v="4"/>
    <s v="dévalorisant/péjoratif"/>
    <s v="populaire, argotique"/>
    <s v="LGR, LPR, TAB, AFP"/>
  </r>
  <r>
    <s v="souk"/>
    <s v="arabisme"/>
    <m/>
    <s v="de suq"/>
    <s v="On est encore là"/>
    <s v="Suprême NTM"/>
    <n v="2002"/>
    <m/>
    <m/>
    <x v="2"/>
    <m/>
    <m/>
    <x v="4"/>
    <s v="dévalorisant/péjoratif"/>
    <s v="argotique"/>
    <s v="AFP"/>
  </r>
  <r>
    <s v="thune"/>
    <s v="métaphore"/>
    <m/>
    <m/>
    <s v="Sapé comme jamais"/>
    <s v="Maître Gims"/>
    <n v="2015"/>
    <s v="Banlieue Paris Norden"/>
    <s v="Kongo"/>
    <x v="2"/>
    <s v="pièce de cinque franc"/>
    <s v="argent"/>
    <x v="4"/>
    <s v="neutre"/>
    <s v="argotique"/>
    <s v="LGR, LPR, AFP, TAB"/>
  </r>
  <r>
    <s v="thunes"/>
    <s v="métaphore"/>
    <m/>
    <m/>
    <s v="Alors on dance"/>
    <s v="Stromae"/>
    <n v="2009"/>
    <m/>
    <m/>
    <x v="1"/>
    <s v="argent"/>
    <m/>
    <x v="4"/>
    <s v="neutre"/>
    <s v="agotiqie"/>
    <s v="LGR, LPR, TAB, AFP"/>
  </r>
  <r>
    <s v="bide"/>
    <s v="apocope"/>
    <s v="Morphologie"/>
    <s v="de bidon"/>
    <s v="Condamné à reussir"/>
    <s v="Expression Direkt"/>
    <n v="2000"/>
    <s v="Île-de-France "/>
    <m/>
    <x v="1"/>
    <s v="ventre"/>
    <m/>
    <x v="5"/>
    <s v="neutre"/>
    <s v="familier"/>
    <s v="LGR, LPR_x000a_"/>
  </r>
  <r>
    <s v="crâne"/>
    <s v="métonymie"/>
    <m/>
    <m/>
    <s v="Condamné à reussir"/>
    <s v="Expression Direkt"/>
    <n v="2000"/>
    <s v="Île-de-France "/>
    <m/>
    <x v="1"/>
    <s v="tête_x000a_cerveau"/>
    <m/>
    <x v="5"/>
    <s v="neutre"/>
    <s v="familier"/>
    <s v="LGR, LPR, AFP, TAB"/>
  </r>
  <r>
    <s v="fusil"/>
    <s v="métaphore"/>
    <m/>
    <m/>
    <s v="Chasse à l'homme"/>
    <s v="Niska"/>
    <n v="2016"/>
    <m/>
    <m/>
    <x v="2"/>
    <s v="estomac"/>
    <m/>
    <x v="5"/>
    <s v="neutre"/>
    <s v="argotique"/>
    <s v="TAB, AFP"/>
  </r>
  <r>
    <s v="geule"/>
    <s v="métonymie"/>
    <m/>
    <m/>
    <s v="Enfant comliqué"/>
    <s v="Larry"/>
    <n v="2020"/>
    <s v="Strasbourg"/>
    <s v="Marocain"/>
    <x v="2"/>
    <s v="visage, tête"/>
    <m/>
    <x v="5"/>
    <s v="dévalorisant/péjoratif"/>
    <s v="argotique"/>
    <s v="AFP"/>
  </r>
  <r>
    <s v="geule"/>
    <s v="métonymie"/>
    <m/>
    <m/>
    <s v="Enfant comliqué"/>
    <s v="Larry"/>
    <n v="2020"/>
    <s v="Strasbourg"/>
    <s v="Marocain"/>
    <x v="2"/>
    <s v="visage, tête"/>
    <m/>
    <x v="5"/>
    <s v="dévalorisant/péjoratif"/>
    <s v="argotique"/>
    <s v="AFP"/>
  </r>
  <r>
    <s v="ieds-p"/>
    <s v="verlan"/>
    <m/>
    <s v="de pieds"/>
    <s v="Bella"/>
    <s v="Maitre Gims"/>
    <n v="2013"/>
    <m/>
    <m/>
    <x v="2"/>
    <s v="pieds"/>
    <m/>
    <x v="5"/>
    <s v="neutre"/>
    <s v="argotique"/>
    <s v="kein"/>
  </r>
  <r>
    <s v="beuh"/>
    <s v="apocope "/>
    <m/>
    <s v="de beuhère"/>
    <s v="La boulette"/>
    <s v="Diam's"/>
    <n v="2006"/>
    <s v="Paris "/>
    <s v="Zypern"/>
    <x v="2"/>
    <s v="cannabis, chanvre indien"/>
    <m/>
    <x v="6"/>
    <s v="neutre"/>
    <m/>
    <s v="TAB, AFP"/>
  </r>
  <r>
    <s v="coquin"/>
    <s v="métonymie"/>
    <m/>
    <m/>
    <s v="Sapé comme jamais"/>
    <s v="Maître Gims"/>
    <n v="2015"/>
    <s v="Banlieue Paris Norden"/>
    <s v="Kongo"/>
    <x v="2"/>
    <s v="bandit, voleur"/>
    <m/>
    <x v="6"/>
    <s v="neutre"/>
    <s v="vieux"/>
    <s v="LGR, LPR"/>
  </r>
  <r>
    <s v="dope"/>
    <s v="anglicisme"/>
    <m/>
    <s v="de to dope"/>
    <s v="Chasse à l'homme"/>
    <s v="Niska"/>
    <n v="2016"/>
    <m/>
    <m/>
    <x v="0"/>
    <s v="drogue"/>
    <m/>
    <x v="6"/>
    <s v="neutre"/>
    <s v="familier, argotique"/>
    <s v="LGR, LPR, TAB, AFP"/>
  </r>
  <r>
    <s v="mac"/>
    <s v="apocope"/>
    <s v="Morphologie"/>
    <s v=" de maquereau"/>
    <s v="Une époque formidable"/>
    <s v="Sinik"/>
    <n v="2005"/>
    <s v="Paris "/>
    <s v="algérienne"/>
    <x v="2"/>
    <s v="souteneur"/>
    <s v="proxénète"/>
    <x v="6"/>
    <s v="dévalorisant/péjoratif"/>
    <s v="argotique"/>
    <s v="LGR, LPR, AFP, TAB"/>
  </r>
  <r>
    <s v="shooter"/>
    <s v="anglicisme"/>
    <m/>
    <s v="de shoot"/>
    <s v="Chasseurs"/>
    <s v="Southcide 13"/>
    <n v="2008"/>
    <m/>
    <m/>
    <x v="0"/>
    <s v="éxecuter un shoot"/>
    <s v="se faire une injection de drogue"/>
    <x v="6"/>
    <s v="aggressif"/>
    <s v="argotique"/>
    <s v="LGR, LPR"/>
  </r>
  <r>
    <s v="sniffer"/>
    <s v="anglicisme"/>
    <m/>
    <s v="de &quot;to sniff&quot;"/>
    <s v="35 heures"/>
    <s v="Sniper"/>
    <n v="2003"/>
    <s v="Paris "/>
    <m/>
    <x v="0"/>
    <s v="absorber de la drogue"/>
    <m/>
    <x v="6"/>
    <s v="neutre"/>
    <s v="argotique"/>
    <s v="LGR, LPR, TAB, AFP"/>
  </r>
  <r>
    <s v="tard-pé"/>
    <s v="verlan"/>
    <m/>
    <s v="de pétard"/>
    <s v="Zoulou tchaing"/>
    <s v="PNL"/>
    <n v="2019"/>
    <m/>
    <m/>
    <x v="2"/>
    <s v="Cigarette de haschisch, joint"/>
    <m/>
    <x v="6"/>
    <s v="aggressif"/>
    <s v="argotique"/>
    <s v="TAB"/>
  </r>
  <r>
    <s v="weed"/>
    <s v="anglicisme"/>
    <m/>
    <m/>
    <s v="Chasse à l'homme"/>
    <s v="Niska"/>
    <n v="2016"/>
    <m/>
    <m/>
    <x v="2"/>
    <s v="Cannabis, chanvre indien, mauvaise herbe"/>
    <m/>
    <x v="6"/>
    <s v="neutre"/>
    <s v="argotique"/>
    <s v="TAB"/>
  </r>
  <r>
    <s v="maths"/>
    <s v="apocope"/>
    <s v="Morphologie"/>
    <s v="de mathématique"/>
    <s v="Désolé"/>
    <s v="Sexion d'Assaut "/>
    <n v="2010"/>
    <s v="Banlieue Paris Norden"/>
    <s v="Kongo"/>
    <x v="1"/>
    <s v="mahématique"/>
    <m/>
    <x v="7"/>
    <s v="neutre"/>
    <s v="familier, argotique"/>
    <s v="LGR, LPR, TAF"/>
  </r>
  <r>
    <s v="profs"/>
    <s v="apocope"/>
    <s v="Morphologie"/>
    <s v="de professeur"/>
    <s v="Désolé"/>
    <s v="Sexion d'Assaut "/>
    <n v="2010"/>
    <s v="Banlieue Paris Norden"/>
    <s v="Kongo"/>
    <x v="2"/>
    <s v="proffessseur"/>
    <m/>
    <x v="7"/>
    <s v="neutre"/>
    <s v="familier, argotique"/>
    <s v="LGR, LPR, TAB"/>
  </r>
  <r>
    <s v="bande"/>
    <s v="anglicisme"/>
    <m/>
    <m/>
    <s v="Une époque formidable"/>
    <s v="Sinik"/>
    <n v="2005"/>
    <s v="Paris "/>
    <s v="algérienne"/>
    <x v="2"/>
    <s v="equipe"/>
    <m/>
    <x v="8"/>
    <s v="neutre"/>
    <s v="argotique"/>
    <s v="kein"/>
  </r>
  <r>
    <s v="boy"/>
    <s v="anglicisme"/>
    <m/>
    <m/>
    <s v="La belle et le bad boy"/>
    <s v="MC Solaar"/>
    <n v="2001"/>
    <s v="Île-de-France "/>
    <s v="Senegal"/>
    <x v="2"/>
    <s v="garçon"/>
    <m/>
    <x v="8"/>
    <s v="neutre"/>
    <s v="argotique"/>
    <s v="TAB"/>
  </r>
  <r>
    <s v="boy"/>
    <s v="anglicisme"/>
    <m/>
    <m/>
    <s v="La belle et le bad boy"/>
    <s v="MC Solaar"/>
    <n v="2001"/>
    <s v="Île-de-France "/>
    <s v="Senegal"/>
    <x v="2"/>
    <s v="garçon"/>
    <m/>
    <x v="8"/>
    <s v="neutre"/>
    <s v="argotique"/>
    <s v="TAB"/>
  </r>
  <r>
    <s v="daronne"/>
    <s v="métaphore"/>
    <m/>
    <m/>
    <s v="Ma direction"/>
    <s v="Sexion d'Assaut "/>
    <n v="2012"/>
    <s v="Banlieue Paris Norden"/>
    <s v="Kongo"/>
    <x v="4"/>
    <s v="père, parent"/>
    <m/>
    <x v="8"/>
    <s v="neutre"/>
    <s v="argotique"/>
    <s v="LGR, LPR, TAB, AFP, CTT"/>
  </r>
  <r>
    <s v="daronne"/>
    <s v="métaphore"/>
    <m/>
    <m/>
    <s v="Petite fille"/>
    <s v="Booba"/>
    <n v="2017"/>
    <m/>
    <m/>
    <x v="2"/>
    <s v="père, parent"/>
    <m/>
    <x v="8"/>
    <s v="neutre"/>
    <s v="familier, argotique"/>
    <s v="LGR, LPR, TAB, AFP"/>
  </r>
  <r>
    <s v="fiston"/>
    <s v="métonymie"/>
    <m/>
    <m/>
    <s v="Une époque formidable"/>
    <s v="Sinik"/>
    <n v="2005"/>
    <s v="Paris "/>
    <s v="algérienne"/>
    <x v="2"/>
    <s v="fils"/>
    <m/>
    <x v="8"/>
    <s v="dévalorisant/péjoratif"/>
    <s v="familier"/>
    <s v="LGR, LPR_x000a_"/>
  </r>
  <r>
    <s v="fiston"/>
    <s v="métonymie"/>
    <m/>
    <m/>
    <s v="Une époque formidable"/>
    <s v="Sinik"/>
    <n v="2005"/>
    <s v="Paris "/>
    <s v="algérienne"/>
    <x v="2"/>
    <s v="fils"/>
    <m/>
    <x v="8"/>
    <s v="dévalorisant/péjoratif"/>
    <s v="familier"/>
    <s v="LGR, LPR_x000a_"/>
  </r>
  <r>
    <s v="gosse"/>
    <s v="métonymie"/>
    <m/>
    <m/>
    <s v="Une époque formidable"/>
    <s v="Sinik"/>
    <n v="2005"/>
    <s v="Paris "/>
    <s v="algérienne"/>
    <x v="2"/>
    <s v="enfant, jeune garçon ou fille"/>
    <m/>
    <x v="8"/>
    <s v="dévalorisant/péjoratif"/>
    <s v="familier"/>
    <s v="LGR, LPR, TAB, AFP"/>
  </r>
  <r>
    <s v="gosse"/>
    <s v="métonymie"/>
    <m/>
    <m/>
    <s v="Une époque formidable"/>
    <s v="Sinik"/>
    <n v="2005"/>
    <s v="Paris "/>
    <s v="algérienne"/>
    <x v="2"/>
    <s v="enfant, jeune garçon ou fille"/>
    <m/>
    <x v="8"/>
    <s v="dévalorisant/péjoratif"/>
    <s v="familier"/>
    <s v="LGR, LPR, TAB, AFP"/>
  </r>
  <r>
    <s v="gosse"/>
    <s v="métonymie"/>
    <m/>
    <m/>
    <s v="Une époque formidable"/>
    <s v="Sinik"/>
    <n v="2005"/>
    <s v="Paris "/>
    <s v="algérienne"/>
    <x v="2"/>
    <s v="enfant, jeune garçon ou fille"/>
    <m/>
    <x v="8"/>
    <s v="dévalorisant/péjoratif"/>
    <s v="familier"/>
    <s v="LGR, LPR, TAB, AFP"/>
  </r>
  <r>
    <s v="gosse"/>
    <s v="métonymie"/>
    <m/>
    <m/>
    <s v="Une époque formidable"/>
    <s v="Sinik"/>
    <n v="2005"/>
    <s v="Paris "/>
    <s v="algérienne"/>
    <x v="2"/>
    <s v="enfant, jeune garçon ou fille"/>
    <m/>
    <x v="8"/>
    <s v="dévalorisant/péjoratif"/>
    <s v="familier"/>
    <s v="LGR, LPR, TAB, AFP"/>
  </r>
  <r>
    <s v="gosse"/>
    <s v="métonymie"/>
    <m/>
    <m/>
    <s v="Une époque formidable"/>
    <s v="Sinik"/>
    <n v="2005"/>
    <s v="Paris "/>
    <s v="algérienne"/>
    <x v="2"/>
    <s v="enfant, jeune garçon ou fille"/>
    <m/>
    <x v="8"/>
    <s v="dévalorisant/péjoratif"/>
    <s v="familier"/>
    <s v="LGR, LPR, TAB, AFP"/>
  </r>
  <r>
    <s v="love"/>
    <s v="anglicisme"/>
    <m/>
    <s v="de love"/>
    <s v="Petite fille"/>
    <s v="Booba"/>
    <n v="2017"/>
    <m/>
    <m/>
    <x v="2"/>
    <s v="amour"/>
    <m/>
    <x v="8"/>
    <s v="neutre"/>
    <s v="familier, argotique"/>
    <s v="TAB"/>
  </r>
  <r>
    <s v="môme"/>
    <s v="métonymie"/>
    <m/>
    <m/>
    <s v="Une époque formidable"/>
    <s v="Sinik"/>
    <n v="2005"/>
    <s v="Paris "/>
    <s v="algérienne"/>
    <x v="2"/>
    <s v="enfant"/>
    <m/>
    <x v="8"/>
    <s v="dévalorisant/péjoratif"/>
    <s v="familier"/>
    <m/>
  </r>
  <r>
    <s v="re-frè"/>
    <s v="verlan"/>
    <m/>
    <s v="de frère"/>
    <s v="On est encore là"/>
    <s v="Suprême NTM"/>
    <n v="2002"/>
    <m/>
    <m/>
    <x v="2"/>
    <m/>
    <m/>
    <x v="8"/>
    <s v="neutre"/>
    <s v="familier, argotique"/>
    <s v="kein"/>
  </r>
  <r>
    <s v="tits-pe"/>
    <s v="verlan"/>
    <m/>
    <s v="de petits"/>
    <s v="AVF"/>
    <s v="Stromae"/>
    <n v="2013"/>
    <s v="Belgien"/>
    <s v="Ruanda"/>
    <x v="3"/>
    <s v="petits"/>
    <m/>
    <x v="8"/>
    <s v="neutre"/>
    <s v="argotique"/>
    <s v="kein"/>
  </r>
  <r>
    <s v="tits-pe"/>
    <s v="verlan"/>
    <m/>
    <s v="de petits"/>
    <s v="AVF"/>
    <s v="Stromae"/>
    <n v="2013"/>
    <s v="Belgien"/>
    <s v="Ruanda"/>
    <x v="3"/>
    <s v="petits"/>
    <m/>
    <x v="8"/>
    <s v="neutre"/>
    <s v="argotique"/>
    <s v="kein"/>
  </r>
  <r>
    <s v="meuf"/>
    <s v="verlan"/>
    <m/>
    <s v="de femme"/>
    <s v="La boulette"/>
    <s v="Diam's"/>
    <n v="2006"/>
    <s v="Paris "/>
    <s v="Zypern"/>
    <x v="2"/>
    <s v="femme, jeune fille"/>
    <m/>
    <x v="9"/>
    <s v="dévalorisant/péjoratif"/>
    <s v="familier, argotique"/>
    <s v="alle"/>
  </r>
  <r>
    <s v="racli"/>
    <s v="tsigane"/>
    <m/>
    <s v="emprunt d'origine tsigane"/>
    <s v="A bout du souffle"/>
    <s v="Sexion d'Assaut "/>
    <n v="2011"/>
    <s v="Banlieue Paris Norden"/>
    <s v="Kongo"/>
    <x v="2"/>
    <s v="fille, femme"/>
    <m/>
    <x v="9"/>
    <s v="neutre"/>
    <s v="argotique"/>
    <s v="TAB, CTT"/>
  </r>
  <r>
    <s v="boulette"/>
    <s v="métaphore"/>
    <m/>
    <m/>
    <s v="La boulette"/>
    <s v="Diam's"/>
    <n v="2006"/>
    <s v="Paris "/>
    <s v="Zypern"/>
    <x v="2"/>
    <s v="bévue"/>
    <m/>
    <x v="10"/>
    <s v="dévalorisant/péjoratif"/>
    <s v="familier"/>
    <s v="LGR, LPR, TAB, AFP"/>
  </r>
  <r>
    <s v="ne-zo"/>
    <s v="verlan"/>
    <s v="Morphologie"/>
    <s v="zweisilbig"/>
    <s v="Sapé comme jamais"/>
    <s v="Maître Gims"/>
    <n v="2015"/>
    <s v="Banlieue Paris Norden"/>
    <s v="Kongo"/>
    <x v="2"/>
    <s v="zone"/>
    <m/>
    <x v="11"/>
    <s v="neutre"/>
    <s v="argotique"/>
    <s v="TAB"/>
  </r>
  <r>
    <s v="tèce"/>
    <s v="apocope"/>
    <s v="Morphologie"/>
    <s v="de téci, du verlan de cité"/>
    <s v="Une époque formidable"/>
    <s v="Sinik"/>
    <n v="2005"/>
    <s v="Paris "/>
    <s v="algérienne"/>
    <x v="2"/>
    <s v="cité dortoir"/>
    <m/>
    <x v="11"/>
    <s v="neutre"/>
    <s v="familier"/>
    <s v="TAB, CTT"/>
  </r>
  <r>
    <s v="tier-quar"/>
    <s v="verlan"/>
    <m/>
    <s v="de quartier"/>
    <s v="AVF"/>
    <s v="Stromae"/>
    <n v="2013"/>
    <s v="Belgien"/>
    <s v="Ruanda"/>
    <x v="2"/>
    <s v="quartier"/>
    <m/>
    <x v="11"/>
    <s v="neutre"/>
    <s v="argotique"/>
    <s v="kein"/>
  </r>
  <r>
    <s v="bombers"/>
    <s v="anglicisme"/>
    <m/>
    <s v="de bomber jacket"/>
    <s v="Chasseurs"/>
    <s v="Southcide 13"/>
    <n v="2008"/>
    <m/>
    <m/>
    <x v="2"/>
    <s v="bomber jacket"/>
    <m/>
    <x v="12"/>
    <s v="neutre"/>
    <s v="argotique"/>
    <s v="LGR, LPR"/>
  </r>
  <r>
    <s v="sapes"/>
    <s v="apocope"/>
    <m/>
    <s v="Plural, déverbale de saper"/>
    <s v="Ca vient de la rue"/>
    <s v="IAM"/>
    <n v="2007"/>
    <s v="Marseille"/>
    <m/>
    <x v="2"/>
    <s v="Vêtements, habits"/>
    <m/>
    <x v="12"/>
    <s v="neutre"/>
    <s v="argotique"/>
    <s v="TAB, AFP"/>
  </r>
  <r>
    <s v="sapés"/>
    <s v="métaphore"/>
    <m/>
    <m/>
    <s v="Sapé comme jamais"/>
    <s v="Maître Gims"/>
    <n v="2015"/>
    <s v="Banlieue Paris Norden"/>
    <s v="Kongo"/>
    <x v="3"/>
    <s v="habillié chique"/>
    <m/>
    <x v="12"/>
    <s v="neutre"/>
    <s v="argotique"/>
    <s v="TAB"/>
  </r>
  <r>
    <s v="beat"/>
    <s v="anglicisme"/>
    <m/>
    <m/>
    <s v="Condamné à reussir"/>
    <s v="Expression Direkt"/>
    <n v="2000"/>
    <s v="Île-de-France "/>
    <m/>
    <x v="1"/>
    <s v="musique"/>
    <m/>
    <x v="13"/>
    <s v="neutre"/>
    <s v="familier, argotique"/>
    <s v="LGR, LPR, AFP, TAB"/>
  </r>
  <r>
    <s v="combo"/>
    <s v="apocope"/>
    <s v="Morphologie"/>
    <s v="de combination"/>
    <s v="Sapé comme jamais"/>
    <s v="Maître Gims"/>
    <n v="2015"/>
    <s v="Banlieue Paris Norden"/>
    <s v="Kongo"/>
    <x v="2"/>
    <s v="combination"/>
    <s v="musique"/>
    <x v="13"/>
    <s v="neutre"/>
    <s v="argotique"/>
    <s v="LGR, LPR"/>
  </r>
  <r>
    <s v="flow"/>
    <s v="anglicisme"/>
    <m/>
    <m/>
    <s v="Une époque formidable"/>
    <s v="Sinik"/>
    <n v="2005"/>
    <s v="Paris "/>
    <s v="algérienne"/>
    <x v="1"/>
    <s v="Débit de parole dans une chanson"/>
    <m/>
    <x v="13"/>
    <s v="neutre"/>
    <s v="argotique"/>
    <s v="TAF"/>
  </r>
  <r>
    <s v="hall"/>
    <s v="anglicisme"/>
    <m/>
    <m/>
    <s v="Une époque formidable"/>
    <s v="Sinik"/>
    <n v="2005"/>
    <s v="Paris "/>
    <s v="algérienne"/>
    <x v="1"/>
    <s v="grande salle"/>
    <m/>
    <x v="13"/>
    <s v="neutre"/>
    <s v="argotique"/>
    <s v="LGR, LPR_x000a_"/>
  </r>
  <r>
    <s v="hall"/>
    <s v="anglicisme"/>
    <m/>
    <m/>
    <s v="Une époque formidable"/>
    <s v="Sinik"/>
    <n v="2005"/>
    <s v="Paris "/>
    <s v="algérienne"/>
    <x v="1"/>
    <s v="grande salle"/>
    <m/>
    <x v="13"/>
    <s v="neutre"/>
    <s v="argotique"/>
    <s v="LGR, LPR_x000a_"/>
  </r>
  <r>
    <s v="label"/>
    <s v="anglicisme"/>
    <m/>
    <m/>
    <s v="Une époque formidable"/>
    <s v="Sinik"/>
    <n v="2005"/>
    <s v="Paris "/>
    <s v="algérienne"/>
    <x v="1"/>
    <s v="marque, compagnie"/>
    <m/>
    <x v="13"/>
    <s v="neutre"/>
    <s v="argotique"/>
    <s v="LGR, LPR_x000a_"/>
  </r>
  <r>
    <s v="label"/>
    <s v="anglicisme"/>
    <m/>
    <m/>
    <s v="Une époque formidable"/>
    <s v="Sinik"/>
    <n v="2005"/>
    <s v="Paris "/>
    <s v="algérienne"/>
    <x v="1"/>
    <s v="marque, compagnie"/>
    <m/>
    <x v="13"/>
    <s v="neutre"/>
    <s v="argotique"/>
    <s v="LGR, LPR"/>
  </r>
  <r>
    <s v="mic"/>
    <s v="apocope"/>
    <s v="Morphologie"/>
    <s v="de microphone"/>
    <s v="Une époque formidable"/>
    <s v="Sinik"/>
    <n v="2005"/>
    <s v="Paris "/>
    <s v="algérienne"/>
    <x v="2"/>
    <m/>
    <m/>
    <x v="13"/>
    <s v="neutre"/>
    <s v="argotique"/>
    <s v="TAB"/>
  </r>
  <r>
    <s v="rap"/>
    <s v="anglicisme"/>
    <m/>
    <m/>
    <s v="Une époque formidable"/>
    <s v="Sinik"/>
    <n v="2005"/>
    <s v="Paris "/>
    <s v="algérienne"/>
    <x v="1"/>
    <s v="style de la musique"/>
    <m/>
    <x v="13"/>
    <s v="neutre"/>
    <s v="courrant"/>
    <s v="LGR, LPR, AFP, TAB"/>
  </r>
  <r>
    <s v="rap"/>
    <s v="anglicisme"/>
    <m/>
    <m/>
    <s v="Une époque formidable"/>
    <s v="Sinik"/>
    <n v="2005"/>
    <s v="Paris "/>
    <s v="algérienne"/>
    <x v="1"/>
    <s v="style de la musique"/>
    <m/>
    <x v="13"/>
    <s v="neutre"/>
    <s v="courrant"/>
    <s v="LGR, LPR, AFP, TAB"/>
  </r>
  <r>
    <s v="rapper"/>
    <s v="anglicisme"/>
    <m/>
    <s v="de to rap"/>
    <s v="On est encore là"/>
    <s v="Suprême NTM"/>
    <n v="2002"/>
    <m/>
    <m/>
    <x v="0"/>
    <m/>
    <m/>
    <x v="13"/>
    <s v="neutre"/>
    <s v="familier, argotique"/>
    <s v="LGR, LPR, TAB, AFP"/>
  </r>
  <r>
    <s v="rapper"/>
    <s v="anglicisme"/>
    <m/>
    <s v="de to rap"/>
    <s v="A bout du souffle"/>
    <s v="Sexion d'Assaut "/>
    <n v="2011"/>
    <s v="Banlieue Paris Norden"/>
    <s v="Kongo"/>
    <x v="0"/>
    <s v="chanter du rap"/>
    <m/>
    <x v="13"/>
    <s v="neutre"/>
    <s v="familier"/>
    <s v="LGR, LPR"/>
  </r>
  <r>
    <s v="reus-sta"/>
    <s v="verlan"/>
    <s v="Morphologie"/>
    <s v="de star"/>
    <s v="Enfant comliqué"/>
    <s v="Larry"/>
    <n v="2020"/>
    <s v="Strasbourg"/>
    <s v="Marocain"/>
    <x v="2"/>
    <s v="star, une personne populaire"/>
    <m/>
    <x v="13"/>
    <s v="neutre"/>
    <s v="argotique"/>
    <s v="TAB"/>
  </r>
  <r>
    <s v="sique-mu"/>
    <s v="verlan"/>
    <s v="Morphologie"/>
    <s v="zweisilbig"/>
    <s v="Condamné à reussir"/>
    <s v="Expression Direkt"/>
    <n v="2000"/>
    <s v="Île-de-France "/>
    <m/>
    <x v="1"/>
    <s v="musique"/>
    <m/>
    <x v="13"/>
    <s v="neutre"/>
    <s v="courrant"/>
    <s v="kein"/>
  </r>
  <r>
    <s v="superstar"/>
    <s v="anglicisme"/>
    <m/>
    <m/>
    <s v="Ca vient de la rue"/>
    <s v="IAM"/>
    <n v="2007"/>
    <s v="Marseille"/>
    <m/>
    <x v="2"/>
    <s v="vedette très célèbre"/>
    <m/>
    <x v="13"/>
    <s v="neutre"/>
    <s v="familier"/>
    <s v="LGR, LPR"/>
  </r>
  <r>
    <s v="synthé"/>
    <s v="apocope"/>
    <s v="Morphologie"/>
    <s v="de sythétiseur"/>
    <s v="Enfant comliqué"/>
    <s v="Larry"/>
    <n v="2020"/>
    <s v="Strasbourg"/>
    <s v="Marocain"/>
    <x v="2"/>
    <s v="synthétiseur"/>
    <m/>
    <x v="13"/>
    <s v="neutre"/>
    <s v="argotique"/>
    <s v="TAB"/>
  </r>
  <r>
    <s v="zik"/>
    <s v="apocope "/>
    <m/>
    <s v="du verlan zikmu"/>
    <s v="Chasseurs"/>
    <s v="Southcide 13"/>
    <n v="2008"/>
    <m/>
    <m/>
    <x v="2"/>
    <s v="misique"/>
    <m/>
    <x v="13"/>
    <s v="neutre"/>
    <s v="argotique"/>
    <s v="TAF, CTT"/>
  </r>
  <r>
    <s v="zik"/>
    <s v="apocope "/>
    <m/>
    <s v="du verlan zikmu"/>
    <s v="Chasseurs"/>
    <s v="Southcide 13"/>
    <n v="2008"/>
    <m/>
    <m/>
    <x v="2"/>
    <s v="misique"/>
    <m/>
    <x v="13"/>
    <s v="neutre"/>
    <s v="argotique"/>
    <s v="TAB, CTT"/>
  </r>
  <r>
    <s v="zoulou"/>
    <s v="mots d'origine africaine"/>
    <m/>
    <m/>
    <s v="Zoulou tchaing"/>
    <s v="PNL"/>
    <n v="2019"/>
    <m/>
    <m/>
    <x v="2"/>
    <s v="mouvement Hip-Hop"/>
    <m/>
    <x v="13"/>
    <s v="neutre"/>
    <s v="argotique"/>
    <s v="LGR, LPR, TAB"/>
  </r>
  <r>
    <s v="(à) perpète"/>
    <s v="apocope"/>
    <s v="Morphologie"/>
    <s v="de pérpétuité"/>
    <s v="Condamné à reussir"/>
    <s v="Expression Direkt"/>
    <n v="2000"/>
    <s v="Île-de-France "/>
    <m/>
    <x v="1"/>
    <s v="bagne, prison a perpétuité"/>
    <m/>
    <x v="14"/>
    <s v="dévalorisant/péjoratif"/>
    <s v="familier, argotique, vieilli"/>
    <s v="LGR, LPR, AFP, TAB"/>
  </r>
  <r>
    <s v="braquer"/>
    <s v="métaphore"/>
    <m/>
    <m/>
    <s v="35 heures"/>
    <s v="Sniper"/>
    <n v="2003"/>
    <s v="Paris "/>
    <m/>
    <x v="0"/>
    <s v="mettre en joue"/>
    <m/>
    <x v="14"/>
    <s v="neutre"/>
    <s v="argotique"/>
    <s v="LGR, LPR, AFP"/>
  </r>
  <r>
    <s v="check"/>
    <s v="anglicisme"/>
    <m/>
    <s v="de to check"/>
    <s v="Ca vient de la rue"/>
    <s v="IAM"/>
    <n v="2007"/>
    <s v="Marseille"/>
    <m/>
    <x v="0"/>
    <s v="contrôler"/>
    <s v="De l'anglais handshake « poignée de main »"/>
    <x v="14"/>
    <s v="neutre"/>
    <s v="argotique"/>
    <s v="LGR, LPR"/>
  </r>
  <r>
    <s v="colon"/>
    <s v="apocope"/>
    <m/>
    <s v="de colonel"/>
    <s v="35 heures"/>
    <s v="Sniper"/>
    <n v="2003"/>
    <s v="Paris "/>
    <m/>
    <x v="2"/>
    <s v="cultivateur d'une terre dont le loyer est payé en nature."/>
    <m/>
    <x v="14"/>
    <s v="neutre"/>
    <s v="argotique"/>
    <s v="AFP"/>
  </r>
  <r>
    <s v="embaler"/>
    <s v="métaphore"/>
    <m/>
    <m/>
    <s v="Une époque formidable"/>
    <s v="Sinik"/>
    <n v="2005"/>
    <s v="Paris "/>
    <s v="algérienne"/>
    <x v="0"/>
    <s v="arrêter"/>
    <s v="séduire"/>
    <x v="14"/>
    <s v="dévalorisant/péjoratif"/>
    <s v="argotique"/>
    <s v="LGR, LPR, AFP, TAB"/>
  </r>
  <r>
    <s v="keufs "/>
    <s v="verlan"/>
    <s v="Morphologie"/>
    <s v="de flic"/>
    <s v="Une époque formidable"/>
    <s v="Sinik"/>
    <n v="2005"/>
    <s v="Paris "/>
    <s v="algérienne"/>
    <x v="2"/>
    <s v="policier"/>
    <m/>
    <x v="14"/>
    <s v="dévalorisant/péjoratif"/>
    <s v="familier, argotique"/>
    <s v="LGR, LPR, TAB, AFP, CTT"/>
  </r>
  <r>
    <s v="keufs "/>
    <s v="verlan"/>
    <m/>
    <s v="de flic"/>
    <s v="A bout du souffle"/>
    <s v="Sexion d'Assaut "/>
    <n v="2011"/>
    <s v="Banlieue Paris Norden"/>
    <s v="Kongo"/>
    <x v="2"/>
    <s v="policier"/>
    <m/>
    <x v="14"/>
    <s v="dévalorisant/péjoratif"/>
    <s v="argotique"/>
    <s v="LGR, LPR, TAB, AFP, CTT"/>
  </r>
  <r>
    <s v="shérif"/>
    <s v="anglicisme"/>
    <m/>
    <s v="de sheriff"/>
    <s v="CQFD"/>
    <s v="IAM"/>
    <n v="2014"/>
    <m/>
    <m/>
    <x v="2"/>
    <s v="officier du compté"/>
    <m/>
    <x v="14"/>
    <s v="neutre"/>
    <s v="familier"/>
    <s v="LGR, LPR"/>
  </r>
  <r>
    <s v="ter-inspec"/>
    <s v="verlan"/>
    <s v="Morphologie"/>
    <m/>
    <s v="Une époque formidable"/>
    <s v="Sinik"/>
    <n v="2005"/>
    <s v="Paris "/>
    <s v="algérienne"/>
    <x v="2"/>
    <s v="inspecteur"/>
    <m/>
    <x v="14"/>
    <s v="neutre"/>
    <s v="argotique"/>
    <s v="kein"/>
  </r>
  <r>
    <s v="bad"/>
    <s v="anglicisme"/>
    <m/>
    <m/>
    <s v="La belle et le bad boy"/>
    <s v="MC Solaar"/>
    <n v="2001"/>
    <s v="Île-de-France "/>
    <s v="Senegal"/>
    <x v="3"/>
    <s v="mauvais"/>
    <m/>
    <x v="10"/>
    <s v="neutre"/>
    <s v="argotique"/>
    <s v="TAB"/>
  </r>
  <r>
    <s v="bad"/>
    <s v="anglicisme"/>
    <m/>
    <m/>
    <s v="La belle et le bad boy"/>
    <s v="MC Solaar"/>
    <n v="2001"/>
    <s v="Île-de-France "/>
    <s v="Senegal"/>
    <x v="3"/>
    <s v="mauvais"/>
    <m/>
    <x v="10"/>
    <s v="neutre"/>
    <s v="argotique"/>
    <s v="TAB"/>
  </r>
  <r>
    <s v="bail"/>
    <s v="métaphore"/>
    <m/>
    <m/>
    <s v="Chasse à l'homme"/>
    <s v="Niska"/>
    <n v="2016"/>
    <m/>
    <m/>
    <x v="2"/>
    <s v="longue période"/>
    <m/>
    <x v="10"/>
    <s v="neutre"/>
    <s v="argotique"/>
    <s v="TAB, AFP"/>
  </r>
  <r>
    <s v="cor-da"/>
    <s v="verlan"/>
    <m/>
    <s v="de d'accord"/>
    <s v="On est encore là"/>
    <s v="Suprême NTM"/>
    <n v="2002"/>
    <m/>
    <m/>
    <x v="7"/>
    <m/>
    <m/>
    <x v="10"/>
    <s v="neutre"/>
    <s v="familier, argotique"/>
    <s v="kein"/>
  </r>
  <r>
    <s v="dream"/>
    <s v="anglicisme"/>
    <m/>
    <s v="anglicisme"/>
    <s v="Sapé comme jamais"/>
    <s v="Maître Gims"/>
    <n v="2015"/>
    <s v="Banlieue Paris Norden"/>
    <s v="Kongo"/>
    <x v="2"/>
    <s v="rêve"/>
    <m/>
    <x v="10"/>
    <s v="neutre"/>
    <s v="argotique"/>
    <s v="kein"/>
  </r>
  <r>
    <s v="ein-ch"/>
    <s v="verlan"/>
    <m/>
    <s v="de chien"/>
    <s v="Bella"/>
    <s v="Maitre Gims"/>
    <n v="2013"/>
    <m/>
    <m/>
    <x v="3"/>
    <s v="énérvant"/>
    <m/>
    <x v="10"/>
    <s v="aggressif"/>
    <s v="argotique"/>
    <s v="kein"/>
  </r>
  <r>
    <s v="follow"/>
    <s v="anglicisme"/>
    <m/>
    <s v="de to follow"/>
    <s v="AVF"/>
    <s v="Stromae"/>
    <n v="2013"/>
    <s v="Belgien"/>
    <s v="Ruanda"/>
    <x v="0"/>
    <s v="suivre"/>
    <m/>
    <x v="10"/>
    <s v="neutre"/>
    <s v="argotique"/>
    <s v="kein"/>
  </r>
  <r>
    <s v="fun"/>
    <s v="anglicisme"/>
    <m/>
    <m/>
    <s v="La belle et le bad boy"/>
    <s v="MC Solaar"/>
    <n v="2001"/>
    <s v="Île-de-France "/>
    <s v="Senegal"/>
    <x v="2"/>
    <s v="amusement "/>
    <m/>
    <x v="10"/>
    <s v="neutre"/>
    <s v="argotique"/>
    <s v="LGR, LPR, AFP, TAB"/>
  </r>
  <r>
    <s v="gamberge"/>
    <s v="métaphore"/>
    <m/>
    <m/>
    <s v="La fierté de nôtre"/>
    <s v="Rohff"/>
    <n v="2004"/>
    <m/>
    <m/>
    <x v="2"/>
    <s v="réflexion, pensée"/>
    <m/>
    <x v="10"/>
    <s v="neutre"/>
    <s v="argotique"/>
    <s v="LGR, LPR, TAB, AFP"/>
  </r>
  <r>
    <s v="gol-ri"/>
    <s v="verlan"/>
    <m/>
    <s v="de rigole"/>
    <s v="On est encore là"/>
    <s v="Suprême NTM"/>
    <n v="2002"/>
    <m/>
    <m/>
    <x v="2"/>
    <m/>
    <m/>
    <x v="10"/>
    <s v="neutre"/>
    <s v="familier, argotique"/>
    <s v="kein"/>
  </r>
  <r>
    <s v="life"/>
    <s v="anglicisme"/>
    <m/>
    <m/>
    <s v="Une époque formidable"/>
    <s v="Sinik"/>
    <n v="2005"/>
    <s v="Paris "/>
    <s v="algérienne"/>
    <x v="1"/>
    <s v="vie"/>
    <m/>
    <x v="10"/>
    <s v="neutre"/>
    <s v="argotique"/>
    <s v="TAF"/>
  </r>
  <r>
    <s v="ouf"/>
    <s v="verlan"/>
    <m/>
    <s v="de fou"/>
    <s v="La belle et le bad boy"/>
    <s v="MC Solaar"/>
    <n v="2001"/>
    <s v="Île-de-France "/>
    <s v="Senegal"/>
    <x v="3"/>
    <s v="fou"/>
    <m/>
    <x v="10"/>
    <s v="neutre"/>
    <s v="argotique"/>
    <s v="TAB, CTT"/>
  </r>
  <r>
    <s v="peace"/>
    <s v="anglicisme"/>
    <m/>
    <m/>
    <s v="Une époque formidable"/>
    <s v="Sinik"/>
    <n v="2005"/>
    <s v="Paris "/>
    <s v="algérienne"/>
    <x v="3"/>
    <s v="calme"/>
    <m/>
    <x v="10"/>
    <s v="neutre"/>
    <s v="argotique"/>
    <s v="TAB"/>
  </r>
  <r>
    <s v="pépère"/>
    <s v="redoublement hypocoristique après aphérèse"/>
    <m/>
    <m/>
    <s v="A bout du souffle"/>
    <s v="Sexion d'Assaut "/>
    <n v="2011"/>
    <s v="Banlieue Paris Norden"/>
    <s v="Kongo"/>
    <x v="3"/>
    <s v="Tranquille, serein"/>
    <m/>
    <x v="10"/>
    <s v="neutre"/>
    <s v="argotique"/>
    <s v="TAB"/>
  </r>
  <r>
    <s v="zef"/>
    <s v="apocope"/>
    <m/>
    <s v="de zéphyr"/>
    <s v="La fierté de nôtre"/>
    <s v="Rohff"/>
    <n v="2004"/>
    <m/>
    <m/>
    <x v="2"/>
    <s v="vent doux, brise"/>
    <s v="ignorer qc/qn"/>
    <x v="10"/>
    <s v="neutre"/>
    <s v="argotique"/>
    <s v="LGR, LPR, TAB, AFP"/>
  </r>
  <r>
    <s v="biatch"/>
    <s v="anglicisme"/>
    <m/>
    <s v="de bitch"/>
    <s v="Chasse à l'homme"/>
    <s v="Niska"/>
    <n v="2016"/>
    <m/>
    <m/>
    <x v="2"/>
    <s v="prostituée"/>
    <m/>
    <x v="15"/>
    <s v="dévalorisant/péjoratif"/>
    <s v="argotique"/>
    <s v=" TAB"/>
  </r>
  <r>
    <s v="biatch"/>
    <s v="anglicisme"/>
    <m/>
    <s v="de bitch"/>
    <s v="Chasse à l'homme"/>
    <s v="Niska"/>
    <n v="2016"/>
    <m/>
    <m/>
    <x v="2"/>
    <s v="prostituée"/>
    <m/>
    <x v="15"/>
    <s v="dévalorisant/péjoratif"/>
    <s v="argotique"/>
    <s v=" TAB"/>
  </r>
  <r>
    <s v="canon"/>
    <s v="métaphore"/>
    <m/>
    <m/>
    <s v="Enfant comliqué"/>
    <s v="Larry"/>
    <n v="2020"/>
    <s v="Strasbourg"/>
    <s v="Marocain"/>
    <x v="3"/>
    <s v="beau, belle"/>
    <m/>
    <x v="15"/>
    <s v="neutre"/>
    <s v="argotique"/>
    <s v="TAF"/>
  </r>
  <r>
    <s v="go"/>
    <s v="apocope"/>
    <s v="Morphologie"/>
    <s v="de gorette"/>
    <s v="Sapé comme jamais"/>
    <s v="Maître Gims"/>
    <n v="2015"/>
    <s v="Banlieue Paris Norden"/>
    <s v="Kongo"/>
    <x v="2"/>
    <s v="fille, jeune femme"/>
    <m/>
    <x v="15"/>
    <s v="dévalorisant/péjoratif"/>
    <s v="argotique"/>
    <s v="CTT, TAB"/>
  </r>
  <r>
    <s v="per-pom"/>
    <s v="verlan"/>
    <m/>
    <s v="de pomper"/>
    <s v="La fierté de nôtre"/>
    <s v="Rohff"/>
    <n v="2004"/>
    <m/>
    <m/>
    <x v="0"/>
    <s v="plagier, copier"/>
    <m/>
    <x v="15"/>
    <s v="neutre"/>
    <s v="argotique"/>
    <s v="TAB"/>
  </r>
  <r>
    <s v="pute"/>
    <s v="métaphore"/>
    <m/>
    <m/>
    <s v="Petite fille"/>
    <s v="Booba"/>
    <n v="2017"/>
    <m/>
    <m/>
    <x v="2"/>
    <s v="prostituée"/>
    <m/>
    <x v="15"/>
    <s v="dévalorisant/péjoratif"/>
    <s v="familier, vulgaire, argotique"/>
    <s v="LGR, LPR, TAB, AFP"/>
  </r>
  <r>
    <s v="zizir"/>
    <s v="aphérèse"/>
    <s v="Morphologie"/>
    <s v="de plaisir"/>
    <s v="Enfant comliqué"/>
    <s v="Larry"/>
    <n v="2020"/>
    <s v="Strasbourg"/>
    <s v="Marocain"/>
    <x v="0"/>
    <s v="plaisir"/>
    <m/>
    <x v="15"/>
    <s v="neutre"/>
    <s v="argotique"/>
    <s v="TAB"/>
  </r>
  <r>
    <s v="zizir"/>
    <s v="aphérèse"/>
    <s v="Morphologie"/>
    <s v="de plaisir"/>
    <s v="Enfant comliqué"/>
    <s v="Larry"/>
    <n v="2020"/>
    <s v="Strasbourg"/>
    <s v="Marocain"/>
    <x v="0"/>
    <s v="plaisir"/>
    <m/>
    <x v="15"/>
    <s v="neutre"/>
    <s v="argotique"/>
    <s v="TAB, AFP"/>
  </r>
  <r>
    <s v="blèmes-pro"/>
    <s v="verlan"/>
    <m/>
    <s v="de problème"/>
    <s v="A bout du souffle"/>
    <s v="Sexion d'Assaut "/>
    <n v="2011"/>
    <s v="Banlieue Paris Norden"/>
    <s v="Kongo"/>
    <x v="2"/>
    <s v="problème"/>
    <m/>
    <x v="16"/>
    <s v="neutre"/>
    <s v="argotique"/>
    <s v="kein"/>
  </r>
  <r>
    <s v="démago"/>
    <s v="apocope "/>
    <m/>
    <s v="de démagogue"/>
    <s v="AVF"/>
    <s v="Stromae"/>
    <n v="2013"/>
    <s v="Belgien"/>
    <s v="Ruanda"/>
    <x v="2"/>
    <m/>
    <m/>
    <x v="16"/>
    <s v="neutre"/>
    <s v="argotique"/>
    <s v="kein"/>
  </r>
  <r>
    <s v="fana"/>
    <s v="apocope"/>
    <m/>
    <s v="de fanatique"/>
    <s v="La belle et le bad boy"/>
    <s v="MC Solaar"/>
    <n v="2001"/>
    <s v="Île-de-France "/>
    <s v="Senegal"/>
    <x v="3"/>
    <s v="fanatique"/>
    <m/>
    <x v="16"/>
    <s v="neutre"/>
    <s v="familier, argotique"/>
    <s v="LGR, LPR, AFP"/>
  </r>
  <r>
    <s v="frigo"/>
    <s v="apocope"/>
    <m/>
    <s v="de frigorifique"/>
    <s v="35 heures"/>
    <s v="Sniper"/>
    <n v="2003"/>
    <s v="Paris "/>
    <m/>
    <x v="2"/>
    <s v="frigidaire"/>
    <m/>
    <x v="16"/>
    <s v="dévalorisant/péjoratif"/>
    <s v="argotique"/>
    <s v="LGR, LPR, TAB, AFP"/>
  </r>
  <r>
    <s v="gé-chan"/>
    <s v="verlan"/>
    <m/>
    <s v="de changé"/>
    <s v="Zoulou tchaing"/>
    <s v="PNL"/>
    <n v="2019"/>
    <m/>
    <m/>
    <x v="0"/>
    <m/>
    <m/>
    <x v="16"/>
    <s v="neutre"/>
    <s v="argotique"/>
    <s v="kein"/>
  </r>
  <r>
    <s v="inspi'"/>
    <s v="apocope"/>
    <m/>
    <s v="de inspiration"/>
    <s v="Zoulou tchaing"/>
    <s v="PNL"/>
    <n v="2019"/>
    <m/>
    <m/>
    <x v="2"/>
    <m/>
    <m/>
    <x v="16"/>
    <s v="neutre"/>
    <s v="familier, argotique"/>
    <s v="kein"/>
  </r>
  <r>
    <s v="ive"/>
    <s v="verlan"/>
    <m/>
    <s v="de vie"/>
    <s v="A bout du souffle"/>
    <s v="Sexion d'Assaut "/>
    <n v="2011"/>
    <s v="Banlieue Paris Norden"/>
    <s v="Kongo"/>
    <x v="2"/>
    <s v="vie"/>
    <m/>
    <x v="16"/>
    <s v="neutre"/>
    <s v="argotique"/>
    <s v="TAB"/>
  </r>
  <r>
    <s v="jungle"/>
    <s v="anglicisme"/>
    <m/>
    <m/>
    <s v="Une époque formidable"/>
    <s v="Sinik"/>
    <n v="2005"/>
    <s v="Paris "/>
    <s v="algérienne"/>
    <x v="1"/>
    <s v="forêt tropical"/>
    <m/>
    <x v="16"/>
    <s v="neutre"/>
    <s v="familier"/>
    <s v="LGR, LPR_x000a_"/>
  </r>
  <r>
    <s v="llet-bi"/>
    <s v="verlan"/>
    <m/>
    <s v="de billet"/>
    <s v="Chasse à l'homme"/>
    <s v="Niska"/>
    <n v="2016"/>
    <m/>
    <m/>
    <x v="2"/>
    <m/>
    <m/>
    <x v="16"/>
    <s v="neutre"/>
    <s v="argotique"/>
    <s v="kein"/>
  </r>
  <r>
    <s v="négro"/>
    <s v="hispanisme"/>
    <m/>
    <s v="de négro"/>
    <s v="35 heures"/>
    <s v="Sniper"/>
    <n v="2003"/>
    <s v="Paris "/>
    <m/>
    <x v="2"/>
    <s v="désignation raciste du Noir"/>
    <m/>
    <x v="16"/>
    <s v="dévalorisant/péjoratif"/>
    <s v="argotique"/>
    <s v="LGR, LPR, TAB, AFP"/>
  </r>
  <r>
    <s v="news"/>
    <s v="anglicisme"/>
    <m/>
    <m/>
    <s v="CQFD"/>
    <s v="IAM"/>
    <n v="2014"/>
    <m/>
    <m/>
    <x v="2"/>
    <s v="nouvelles_x000a_"/>
    <m/>
    <x v="16"/>
    <s v="neutre"/>
    <s v="familier"/>
    <s v="LGR, LPR"/>
  </r>
  <r>
    <s v="ouais"/>
    <s v="aphérèse"/>
    <s v="Morphologie"/>
    <m/>
    <s v="Condamné à reussir"/>
    <s v="Expression Direkt"/>
    <n v="2000"/>
    <s v="Île-de-France "/>
    <m/>
    <x v="8"/>
    <s v="oui"/>
    <m/>
    <x v="16"/>
    <s v="dévalorisant/péjoratif"/>
    <s v="familier"/>
    <s v="LGR, LPR"/>
  </r>
  <r>
    <s v="pépettes"/>
    <s v="métonymie"/>
    <m/>
    <m/>
    <s v="Condamné à reussir"/>
    <s v="Expression Direkt"/>
    <n v="2000"/>
    <s v="Île-de-France "/>
    <m/>
    <x v="1"/>
    <s v="argent, pièce de monnaie"/>
    <s v="richesse"/>
    <x v="16"/>
    <s v="dévalorisant/péjoratif"/>
    <s v="familier, argotique, vieilli"/>
    <s v="LGR, LPR, AFP, TAB"/>
  </r>
  <r>
    <s v="populace"/>
    <s v="métonymie"/>
    <m/>
    <m/>
    <s v="Condamné à reussir"/>
    <s v="Expression Direkt"/>
    <n v="2000"/>
    <s v="Île-de-France "/>
    <m/>
    <x v="1"/>
    <s v="Bas peuple, basses classes de la population ; le peuple"/>
    <m/>
    <x v="16"/>
    <s v="dévalorisant/péjoratif"/>
    <s v="familier, argotique"/>
    <s v="LGR"/>
  </r>
  <r>
    <s v="qualif"/>
    <s v="apocope"/>
    <m/>
    <s v="de qualification"/>
    <s v="CQFD"/>
    <s v="IAM"/>
    <n v="2014"/>
    <m/>
    <m/>
    <x v="2"/>
    <s v="qualification"/>
    <m/>
    <x v="16"/>
    <s v="neutre"/>
    <s v="argotique"/>
    <s v=" TAF"/>
  </r>
  <r>
    <s v="Sarko"/>
    <s v="apocope"/>
    <m/>
    <s v="de Sarkozy"/>
    <s v="La boulette"/>
    <s v="Diam's"/>
    <n v="2006"/>
    <s v="Paris "/>
    <s v="Zypern"/>
    <x v="2"/>
    <s v="le nom d'ancien président de la Frace"/>
    <m/>
    <x v="16"/>
    <s v="dévalorisant/péjoratif"/>
    <s v="familier"/>
    <s v="kein"/>
  </r>
  <r>
    <s v="télé"/>
    <s v="apocope"/>
    <m/>
    <s v="de télévision"/>
    <s v="AVF"/>
    <s v="Stromae"/>
    <n v="2013"/>
    <s v="Belgien"/>
    <s v="Ruanda"/>
    <x v="4"/>
    <m/>
    <m/>
    <x v="16"/>
    <s v="neutre"/>
    <s v="argotique"/>
    <s v="kein"/>
  </r>
  <r>
    <s v="tron-li"/>
    <s v="verlan"/>
    <s v="Morphologie"/>
    <s v="de litron"/>
    <s v="Une époque formidable"/>
    <s v="Sinik"/>
    <n v="2005"/>
    <s v="Paris "/>
    <s v="algérienne"/>
    <x v="2"/>
    <s v="mesure de capacité"/>
    <s v="&quot;le biz des tron-li&quot; - faire qc. Illegal"/>
    <x v="16"/>
    <s v="neutre"/>
    <s v="argotique"/>
    <s v="kein"/>
  </r>
  <r>
    <s v="dribble"/>
    <s v="anglicisme"/>
    <m/>
    <s v="de to dribble"/>
    <s v="Ca vient de la rue"/>
    <s v="IAM"/>
    <n v="2007"/>
    <s v="Marseille"/>
    <m/>
    <x v="0"/>
    <s v="action de dribbler"/>
    <m/>
    <x v="17"/>
    <s v="neutre"/>
    <s v="familier"/>
    <s v="LGR, LPR"/>
  </r>
  <r>
    <s v="foot"/>
    <s v="apocope"/>
    <s v="Morphologie"/>
    <s v="de football"/>
    <s v="Une époque formidable"/>
    <s v="Sinik"/>
    <n v="2005"/>
    <s v="Paris "/>
    <s v="algérienne"/>
    <x v="1"/>
    <s v="football"/>
    <m/>
    <x v="17"/>
    <s v="neutre"/>
    <s v="familier"/>
    <s v="LGR, LPR, AFP, TAB"/>
  </r>
  <r>
    <s v="foot"/>
    <s v="apocope"/>
    <s v="Morphologie"/>
    <s v="de football"/>
    <s v="Une époque formidable"/>
    <s v="Sinik"/>
    <n v="2005"/>
    <s v="Paris "/>
    <s v="algérienne"/>
    <x v="1"/>
    <s v="football"/>
    <m/>
    <x v="17"/>
    <s v="neutre"/>
    <s v="familier"/>
    <s v="LGR, LPR, AFP, TAB"/>
  </r>
  <r>
    <s v="goal"/>
    <s v="anglicisme"/>
    <m/>
    <m/>
    <s v="La belle et le bad boy"/>
    <s v="MC Solaar"/>
    <n v="2001"/>
    <s v="Île-de-France "/>
    <s v="Senegal"/>
    <x v="9"/>
    <s v="but"/>
    <m/>
    <x v="17"/>
    <s v="neutre"/>
    <s v="vieux"/>
    <s v="LGR, LPR"/>
  </r>
  <r>
    <s v="krump"/>
    <s v="anglicisme"/>
    <m/>
    <m/>
    <s v="Ca vient de la rue"/>
    <s v="IAM"/>
    <n v="2007"/>
    <s v="Marseille"/>
    <m/>
    <x v="2"/>
    <s v="la dance née dans les année 2000 à LA"/>
    <m/>
    <x v="13"/>
    <s v="neutre"/>
    <s v="familier"/>
    <s v="kein"/>
  </r>
  <r>
    <s v="sécu"/>
    <s v="apocope"/>
    <m/>
    <s v="de sécurité"/>
    <s v="35 heures"/>
    <s v="Sniper"/>
    <n v="2003"/>
    <s v="Paris "/>
    <m/>
    <x v="2"/>
    <s v="sécurité"/>
    <m/>
    <x v="18"/>
    <s v="dévalorisant/péjoratif"/>
    <s v="argotique"/>
    <s v="LGR, LPR, TAB, AFP"/>
  </r>
  <r>
    <s v="taf"/>
    <s v="apocope"/>
    <s v="Morphologie"/>
    <s v="peut-être de tafouilleux chiffonier"/>
    <s v="Une époque formidable"/>
    <s v="Sinik"/>
    <n v="2005"/>
    <s v="Paris "/>
    <s v="algérienne"/>
    <x v="2"/>
    <s v="travail"/>
    <m/>
    <x v="18"/>
    <s v="neutre"/>
    <s v="argotique"/>
    <m/>
  </r>
  <r>
    <s v="taf"/>
    <s v="apocope"/>
    <s v="Morphologie"/>
    <s v="peut-être de tafouilleux chiffonier"/>
    <s v="Une époque formidable"/>
    <s v="Sinik"/>
    <n v="2005"/>
    <s v="Paris "/>
    <s v="algérienne"/>
    <x v="2"/>
    <s v="travail"/>
    <m/>
    <x v="18"/>
    <s v="neutre"/>
    <s v="argotique"/>
    <m/>
  </r>
  <r>
    <s v="taf"/>
    <s v="apocope"/>
    <s v="Morphologie"/>
    <s v="peut-être de tafouilleux chiffonier"/>
    <s v="Une époque formidable"/>
    <s v="Sinik"/>
    <n v="2005"/>
    <s v="Paris "/>
    <s v="algérienne"/>
    <x v="2"/>
    <s v="travail"/>
    <m/>
    <x v="18"/>
    <s v="neutre"/>
    <s v="argotique"/>
    <s v="LGR, LPR, TAB, AFP"/>
  </r>
  <r>
    <s v="taf"/>
    <s v="apocope"/>
    <s v="Morphologie"/>
    <s v="peut-être de tafouilleux chiffonier"/>
    <s v="Une époque formidable"/>
    <s v="Sinik"/>
    <n v="2005"/>
    <s v="Paris "/>
    <s v="algérienne"/>
    <x v="2"/>
    <s v="travail"/>
    <m/>
    <x v="18"/>
    <s v="neutre"/>
    <s v="argotique"/>
    <s v="LGR, LPR, TAB, AFP"/>
  </r>
  <r>
    <s v="taffer"/>
    <s v="métaphore"/>
    <m/>
    <m/>
    <s v="35 heures"/>
    <s v="Sniper"/>
    <n v="2003"/>
    <s v="Paris "/>
    <m/>
    <x v="0"/>
    <s v="travailler"/>
    <m/>
    <x v="18"/>
    <s v="neutre"/>
    <s v="familier"/>
    <s v="LGR, LPR, TAB, AFP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99">
  <r>
    <s v="(faire) chier"/>
    <x v="0"/>
    <m/>
    <m/>
    <s v="Condamné à reussir"/>
    <s v="Expression Direkt"/>
    <n v="2000"/>
    <s v="Île-de-France "/>
    <m/>
    <x v="0"/>
    <s v="embêter, le contrarier, emenner, sair"/>
    <s v="déconner, merder"/>
    <s v="aggressivité/violence"/>
    <s v="dévalorisant/péjoratif"/>
    <s v="familier, vulgaire"/>
    <s v="LGR, LPR, TAB"/>
  </r>
  <r>
    <s v="(s'en batre les )couilles"/>
    <x v="0"/>
    <m/>
    <m/>
    <s v="Condamné à reussir"/>
    <s v="Expression Direkt"/>
    <n v="2000"/>
    <s v="Île-de-France "/>
    <m/>
    <x v="1"/>
    <s v="testicule"/>
    <s v="s'en moquer, n'en avoir que faire"/>
    <s v="aggressivité/violence"/>
    <s v="dévalorisant/péjoratif"/>
    <s v="familier, vulgaire"/>
    <s v="LGR, LPR, AFP"/>
  </r>
  <r>
    <s v="baffes"/>
    <x v="0"/>
    <m/>
    <m/>
    <s v="Désolé"/>
    <s v="Sexion d'Assaut "/>
    <n v="2010"/>
    <s v="Banlieue Paris Norden"/>
    <s v="Kongo"/>
    <x v="2"/>
    <s v="gifle"/>
    <m/>
    <s v="aggressivité/violence"/>
    <s v="aggressif"/>
    <s v="argotique"/>
    <s v="TAF, AFP"/>
  </r>
  <r>
    <s v="baffes"/>
    <x v="0"/>
    <m/>
    <m/>
    <s v="Désolé"/>
    <s v="Sexion d'Assaut "/>
    <n v="2010"/>
    <s v="Banlieue Paris Norden"/>
    <s v="Kongo"/>
    <x v="2"/>
    <s v="gifle"/>
    <m/>
    <s v="aggressivité/violence"/>
    <s v="aggressif"/>
    <s v="argotique"/>
    <s v="TAF, AFP"/>
  </r>
  <r>
    <s v="baston"/>
    <x v="0"/>
    <m/>
    <m/>
    <s v="Chasseurs"/>
    <s v="Southcide 13"/>
    <n v="2008"/>
    <m/>
    <m/>
    <x v="2"/>
    <s v="coup, bagarre"/>
    <m/>
    <s v="aggressivité/violence"/>
    <s v="aggressif"/>
    <s v="argotique"/>
    <s v="LGR, LPR, TAB, AFP, CTT"/>
  </r>
  <r>
    <s v="bâtard"/>
    <x v="0"/>
    <m/>
    <m/>
    <s v="Chasse à l'homme"/>
    <s v="Niska"/>
    <n v="2016"/>
    <m/>
    <m/>
    <x v="2"/>
    <s v="Individu sans scrupule"/>
    <m/>
    <s v="aggressivité/violence"/>
    <s v="dévalorisant/péjoratif"/>
    <s v="vieux"/>
    <s v="LGR, LPR, TAB"/>
  </r>
  <r>
    <s v="bâtard"/>
    <x v="0"/>
    <m/>
    <m/>
    <s v="Chasse à l'homme"/>
    <s v="Niska"/>
    <n v="2016"/>
    <m/>
    <m/>
    <x v="2"/>
    <s v="Individu sans scrupule"/>
    <m/>
    <s v="aggressivité/violence"/>
    <s v="dévalorisant/péjoratif"/>
    <s v="vieux"/>
    <s v="TAB, AFP"/>
  </r>
  <r>
    <s v="bouffer"/>
    <x v="0"/>
    <m/>
    <m/>
    <s v="35 heures"/>
    <s v="Sniper"/>
    <n v="2003"/>
    <s v="Paris "/>
    <m/>
    <x v="0"/>
    <s v="manger"/>
    <m/>
    <s v="aggressivité/violence"/>
    <s v="dévalorisant/péjoratif"/>
    <s v="argotique"/>
    <s v="LGR, LPR, TAB, AFP"/>
  </r>
  <r>
    <s v="clamser"/>
    <x v="0"/>
    <m/>
    <m/>
    <s v="Désolé"/>
    <s v="Sexion d'Assaut "/>
    <n v="2010"/>
    <s v="Banlieue Paris Norden"/>
    <s v="Kongo"/>
    <x v="0"/>
    <s v="mourir"/>
    <m/>
    <s v="aggressivité/violence"/>
    <s v="neutre"/>
    <s v="argotique"/>
    <s v="TAF"/>
  </r>
  <r>
    <s v="clamser"/>
    <x v="0"/>
    <m/>
    <m/>
    <s v="Désolé"/>
    <s v="Sexion d'Assaut "/>
    <n v="2010"/>
    <s v="Banlieue Paris Norden"/>
    <s v="Kongo"/>
    <x v="0"/>
    <s v="mourir"/>
    <m/>
    <s v="aggressivité/violence"/>
    <s v="neutre"/>
    <s v="argotique"/>
    <s v="TAF"/>
  </r>
  <r>
    <s v="con"/>
    <x v="0"/>
    <m/>
    <m/>
    <s v="Désolé"/>
    <s v="Sexion d'Assaut "/>
    <n v="2010"/>
    <s v="Banlieue Paris Norden"/>
    <s v="Kongo"/>
    <x v="3"/>
    <s v="bête, stupide"/>
    <m/>
    <s v="aggressivité/violence"/>
    <s v="dévalorisant/péjoratif"/>
    <s v="argotique"/>
    <m/>
  </r>
  <r>
    <s v="con"/>
    <x v="0"/>
    <m/>
    <m/>
    <s v="Désolé"/>
    <s v="Sexion d'Assaut "/>
    <n v="2010"/>
    <s v="Banlieue Paris Norden"/>
    <s v="Kongo"/>
    <x v="3"/>
    <s v="bête, stupide"/>
    <m/>
    <s v="aggressivité/violence"/>
    <s v="dévalorisant/péjoratif"/>
    <s v="argotique"/>
    <s v="LGR, LPR, TAB, AFP"/>
  </r>
  <r>
    <s v="con"/>
    <x v="0"/>
    <m/>
    <m/>
    <s v="Désolé"/>
    <s v="Sexion d'Assaut "/>
    <n v="2010"/>
    <s v="Banlieue Paris Norden"/>
    <s v="Kongo"/>
    <x v="3"/>
    <s v="bête, stupide"/>
    <m/>
    <s v="aggressivité/violence"/>
    <s v="dévalorisant/péjoratif"/>
    <s v="argotique"/>
    <s v="LGR, LPR, TAB, AFP"/>
  </r>
  <r>
    <s v="connard"/>
    <x v="0"/>
    <m/>
    <m/>
    <s v="AVF"/>
    <s v="Stromae"/>
    <n v="2013"/>
    <s v="Belgien"/>
    <s v="Ruanda"/>
    <x v="2"/>
    <m/>
    <m/>
    <s v="aggressivité/violence"/>
    <s v="dévalorisant/péjoratif"/>
    <s v="familier, vulgaire, argotique"/>
    <s v="LGR, LPR, TAB, AFP"/>
  </r>
  <r>
    <s v="debarquer"/>
    <x v="0"/>
    <m/>
    <m/>
    <s v="Une époque formidable"/>
    <s v="Sinik"/>
    <n v="2005"/>
    <s v="Paris "/>
    <s v="algérienne"/>
    <x v="0"/>
    <s v="debarasser"/>
    <m/>
    <s v="aggressivité/violence"/>
    <s v="dévalorisant/péjoratif"/>
    <s v="familier"/>
    <s v="kein"/>
  </r>
  <r>
    <s v="déconner"/>
    <x v="0"/>
    <m/>
    <m/>
    <s v="Une époque formidable"/>
    <s v="Sinik"/>
    <n v="2005"/>
    <s v="Paris "/>
    <s v="algérienne"/>
    <x v="0"/>
    <s v="rigoler, blaguer"/>
    <m/>
    <s v="aggressivité/violence"/>
    <s v="neutre"/>
    <s v="familier, argotique"/>
    <s v="TAB, AFP"/>
  </r>
  <r>
    <s v="défoncer"/>
    <x v="0"/>
    <m/>
    <m/>
    <s v="Désolé"/>
    <s v="Sexion d'Assaut "/>
    <n v="2010"/>
    <s v="Banlieue Paris Norden"/>
    <s v="Kongo"/>
    <x v="0"/>
    <s v="battre, tuer"/>
    <m/>
    <s v="aggressivité/violence"/>
    <s v="aggressif"/>
    <s v="familier, argotique"/>
    <s v="LGR, LPR, AFP, TAB"/>
  </r>
  <r>
    <s v="facho"/>
    <x v="1"/>
    <m/>
    <s v="de fasciste"/>
    <s v="Chasseurs"/>
    <s v="Southcide 13"/>
    <n v="2008"/>
    <m/>
    <m/>
    <x v="2"/>
    <s v="Fasciste, réactionnaire"/>
    <m/>
    <s v="aggressivité/violence"/>
    <s v="aggressif"/>
    <s v="argotique"/>
    <s v="TAB, AFP"/>
  </r>
  <r>
    <s v="flingue"/>
    <x v="1"/>
    <s v="Morphologie"/>
    <s v="de flingot"/>
    <s v="Une époque formidable"/>
    <s v="Sinik"/>
    <n v="2005"/>
    <s v="Paris "/>
    <s v="algérienne"/>
    <x v="2"/>
    <s v="arme à feu"/>
    <m/>
    <s v="aggressivité/violence"/>
    <s v="dévalorisant/péjoratif"/>
    <s v="familier"/>
    <s v="LGR, LPR_x000a_"/>
  </r>
  <r>
    <s v="foncedé"/>
    <x v="2"/>
    <m/>
    <s v="de défoncer"/>
    <s v="A bout du souffle"/>
    <s v="Sexion d'Assaut "/>
    <n v="2011"/>
    <s v="Banlieue Paris Norden"/>
    <s v="Kongo"/>
    <x v="0"/>
    <s v="battre, tuer"/>
    <m/>
    <s v="aggressivité/violence"/>
    <s v="aggressif"/>
    <s v="argotique"/>
    <s v="TAB"/>
  </r>
  <r>
    <s v="hardcore"/>
    <x v="3"/>
    <m/>
    <m/>
    <s v="La boulette"/>
    <s v="Diam's"/>
    <n v="2006"/>
    <s v="Paris "/>
    <s v="Zypern"/>
    <x v="2"/>
    <s v="violence"/>
    <m/>
    <s v="aggressivité/violence"/>
    <s v="aggressif"/>
    <s v="familier"/>
    <s v="LGR, LPR"/>
  </r>
  <r>
    <s v="illeu-cou"/>
    <x v="2"/>
    <m/>
    <s v="de couilles"/>
    <s v="A bout du souffle"/>
    <s v="Sexion d'Assaut "/>
    <n v="2011"/>
    <s v="Banlieue Paris Norden"/>
    <s v="Kongo"/>
    <x v="4"/>
    <m/>
    <m/>
    <s v="aggressivité/violence"/>
    <s v="aggressif"/>
    <s v="argotique"/>
    <s v="kein"/>
  </r>
  <r>
    <s v="kill"/>
    <x v="3"/>
    <m/>
    <m/>
    <s v="Enfant comliqué"/>
    <s v="Larry"/>
    <n v="2020"/>
    <s v="Strasbourg"/>
    <s v="Marocain"/>
    <x v="0"/>
    <s v="tuer"/>
    <m/>
    <s v="aggressivité/violence"/>
    <s v="aggressif"/>
    <s v="argotique"/>
    <s v="kein"/>
  </r>
  <r>
    <s v="la hess"/>
    <x v="0"/>
    <m/>
    <m/>
    <s v="Désolé"/>
    <s v="Sexion d'Assaut "/>
    <n v="2010"/>
    <s v="Banlieue Paris Norden"/>
    <s v="Kongo"/>
    <x v="2"/>
    <s v="crise, misére, difficulté, lute"/>
    <m/>
    <s v="aggressivité/violence"/>
    <s v="aggressif"/>
    <s v="argotique"/>
    <s v="DU"/>
  </r>
  <r>
    <s v="marre"/>
    <x v="1"/>
    <s v="Morphologie"/>
    <m/>
    <s v="Désolé"/>
    <s v="Sexion d'Assaut "/>
    <n v="2010"/>
    <s v="Banlieue Paris Norden"/>
    <s v="Kongo"/>
    <x v="5"/>
    <s v="assez"/>
    <m/>
    <s v="aggressivité/violence"/>
    <s v="aggressif"/>
    <s v="argotique"/>
    <s v="TAB, AFP"/>
  </r>
  <r>
    <s v="merde"/>
    <x v="0"/>
    <m/>
    <m/>
    <s v="Zoulou tchaing"/>
    <s v="PNL"/>
    <n v="2019"/>
    <m/>
    <m/>
    <x v="2"/>
    <m/>
    <m/>
    <s v="aggressivité/violence"/>
    <s v="neutre"/>
    <s v="familier, argotique"/>
    <s v="LGR, LPR, TAB, AFP"/>
  </r>
  <r>
    <s v="merde"/>
    <x v="0"/>
    <m/>
    <m/>
    <s v="Zoulou tchaing"/>
    <s v="PNL"/>
    <n v="2019"/>
    <m/>
    <m/>
    <x v="2"/>
    <m/>
    <m/>
    <s v="aggressivité/violence"/>
    <s v="neutre"/>
    <s v="familier, argotique"/>
    <s v="LGR, LPR, TAB, AFP"/>
  </r>
  <r>
    <s v="merde"/>
    <x v="0"/>
    <m/>
    <m/>
    <s v="Zoulou tchaing"/>
    <s v="PNL"/>
    <n v="2019"/>
    <m/>
    <m/>
    <x v="2"/>
    <m/>
    <m/>
    <s v="aggressivité/violence"/>
    <s v="neutre"/>
    <s v="familier, argotique"/>
    <s v="LGR, LPR, TAB, AFP"/>
  </r>
  <r>
    <s v="n'en avoir rien à foutre"/>
    <x v="0"/>
    <m/>
    <m/>
    <s v="Une époque formidable"/>
    <s v="Sinik"/>
    <n v="2005"/>
    <s v="Paris "/>
    <s v="algérienne"/>
    <x v="6"/>
    <s v="n'en avoir que faire, se moquer de"/>
    <m/>
    <s v="aggressivité/violence"/>
    <s v="dévalorisant/péjoratif"/>
    <s v="argotique"/>
    <s v="LGR, LPR, TAB, AFP, CTT"/>
  </r>
  <r>
    <s v="péter"/>
    <x v="0"/>
    <m/>
    <m/>
    <s v="Enfant comliqué"/>
    <s v="Larry"/>
    <n v="2020"/>
    <m/>
    <m/>
    <x v="0"/>
    <s v="émettre des pets"/>
    <s v="s'enerver, esploser"/>
    <s v="aggressivité/violence"/>
    <s v="aggressif"/>
    <s v="familier"/>
    <s v="LGR, LPR, AFP"/>
  </r>
  <r>
    <s v="plaquer"/>
    <x v="0"/>
    <m/>
    <m/>
    <s v="Désolé"/>
    <s v="Sexion d'Assaut "/>
    <n v="2010"/>
    <s v="Banlieue Paris Norden"/>
    <s v="Kongo"/>
    <x v="0"/>
    <s v="detruire"/>
    <s v="Emploi métaphorique de plaquer, _x000a_avec l'idée d'une certaine violence."/>
    <s v="aggressivité/violence"/>
    <s v="aggressif"/>
    <s v="argotique"/>
    <s v="TAB"/>
  </r>
  <r>
    <s v="poucave"/>
    <x v="4"/>
    <m/>
    <s v="emprunt d'origine tsigane_x000a_ &quot;dénoncer, trahir&quot;"/>
    <s v="Chasse à l'homme"/>
    <s v="Niska"/>
    <n v="2016"/>
    <m/>
    <m/>
    <x v="2"/>
    <s v="Délateur, mouchard"/>
    <m/>
    <s v="aggressivité/violence"/>
    <s v="aggressif"/>
    <s v="argotique"/>
    <s v="TAB, CTT"/>
  </r>
  <r>
    <s v="putain"/>
    <x v="5"/>
    <s v="Lexikologie"/>
    <m/>
    <s v="Condamné à reussir"/>
    <s v="Expression Direkt"/>
    <n v="2000"/>
    <s v="Île-de-France "/>
    <m/>
    <x v="3"/>
    <s v="nom.: prostituée_x000a_adj.: putain de - marquant le mépris, l'exaspération, etc._x000a_"/>
    <m/>
    <s v="aggressivité/violence"/>
    <s v="dévalorisant/péjoratif"/>
    <s v="familier, vulgaire"/>
    <s v="LGR, LPR, AFP"/>
  </r>
  <r>
    <s v="putain"/>
    <x v="5"/>
    <s v="Lexikologie"/>
    <m/>
    <s v="Condamné à reussir"/>
    <s v="Expression Direkt"/>
    <n v="2000"/>
    <s v="Île-de-France "/>
    <m/>
    <x v="3"/>
    <s v="nom.: prostituée_x000a_adj.: putain de - marquant le mépris, l'exaspération, etc._x000a_"/>
    <m/>
    <s v="aggressivité/violence"/>
    <s v="dévalorisant/péjoratif"/>
    <s v="familier, vulgaire"/>
    <s v="LGR, LPR, AFP"/>
  </r>
  <r>
    <s v="putain"/>
    <x v="5"/>
    <s v="Lexikologie"/>
    <m/>
    <s v="Condamné à reussir"/>
    <s v="Expression Direkt"/>
    <n v="2000"/>
    <s v="Île-de-France "/>
    <m/>
    <x v="3"/>
    <s v="nom.: prostituée_x000a_adj.: putain de - marquant le mépris, l'exaspération, etc._x000a_"/>
    <m/>
    <s v="aggressivité/violence"/>
    <s v="dévalorisant/péjoratif"/>
    <s v="familier, argotique"/>
    <s v="LGR, LPR, AFP"/>
  </r>
  <r>
    <s v="putain"/>
    <x v="5"/>
    <s v="Lexikologie"/>
    <m/>
    <s v="Condamné à reussir"/>
    <s v="Expression Direkt"/>
    <n v="2000"/>
    <s v="Île-de-France "/>
    <m/>
    <x v="3"/>
    <s v="nom.: prostituée_x000a_adj.: putain de - marquant le mépris, l'exaspération, etc._x000a_"/>
    <m/>
    <s v="aggressivité/violence"/>
    <s v="dévalorisant/péjoratif"/>
    <s v="familier, vulgaire"/>
    <s v="LGR, LPR, AFP"/>
  </r>
  <r>
    <s v="radic'"/>
    <x v="1"/>
    <m/>
    <s v="de radical"/>
    <s v="Chasse à l'homme"/>
    <s v="Niska"/>
    <n v="2016"/>
    <m/>
    <m/>
    <x v="3"/>
    <m/>
    <m/>
    <s v="aggressivité/violence"/>
    <s v="aggressif"/>
    <s v="familier, argotique"/>
    <s v="LGR, LPR, TAB, AFP"/>
  </r>
  <r>
    <s v="schlass"/>
    <x v="3"/>
    <m/>
    <s v="de to slash"/>
    <s v="Petite fille"/>
    <s v="Booba"/>
    <n v="2017"/>
    <m/>
    <m/>
    <x v="2"/>
    <s v="couteau"/>
    <m/>
    <s v="aggressivité/violence"/>
    <s v="aggressif"/>
    <s v="familier, argotique"/>
    <s v="LGR, LPR, TAB, AFP"/>
  </r>
  <r>
    <s v="ssé-ca"/>
    <x v="2"/>
    <m/>
    <s v="de cassé"/>
    <s v="AVF"/>
    <s v="Stromae"/>
    <n v="2013"/>
    <s v="Belgien"/>
    <s v="Ruanda"/>
    <x v="3"/>
    <m/>
    <m/>
    <s v="aggressivité/violence"/>
    <s v="aggressif"/>
    <s v="argotique"/>
    <s v="kein"/>
  </r>
  <r>
    <s v="ston-ba"/>
    <x v="2"/>
    <m/>
    <s v="de baston"/>
    <s v="Chasseurs"/>
    <s v="Southcide 13"/>
    <n v="2008"/>
    <m/>
    <m/>
    <x v="2"/>
    <s v="coup, bagarre"/>
    <m/>
    <s v="aggressivité/violence"/>
    <s v="aggressif"/>
    <s v="argotique"/>
    <s v="kein"/>
  </r>
  <r>
    <s v="tébe"/>
    <x v="2"/>
    <s v="Morphologie"/>
    <s v="de bête"/>
    <s v="Désolé"/>
    <s v="Sexion d'Assaut "/>
    <n v="2010"/>
    <s v="Banlieue Paris Norden"/>
    <s v="Kongo"/>
    <x v="3"/>
    <s v="bête"/>
    <m/>
    <s v="aggressivité/violence"/>
    <s v="dévalorisant/péjoratif"/>
    <s v="argotique"/>
    <s v="TAB"/>
  </r>
  <r>
    <s v="ton-ba"/>
    <x v="2"/>
    <m/>
    <s v="de baton"/>
    <s v="On est encore là"/>
    <s v="Suprême NTM"/>
    <n v="2002"/>
    <m/>
    <m/>
    <x v="2"/>
    <m/>
    <m/>
    <s v="aggressivité/violence"/>
    <s v="neutre"/>
    <s v="argotique"/>
    <s v="kein"/>
  </r>
  <r>
    <s v="you-voi"/>
    <x v="2"/>
    <m/>
    <s v="de voyou"/>
    <s v="La fierté de nôtre"/>
    <s v="Rohff"/>
    <n v="2004"/>
    <m/>
    <m/>
    <x v="2"/>
    <s v="Voyou, délinquant"/>
    <m/>
    <s v="aggressivité/violence"/>
    <s v="aggressif"/>
    <s v="argotique"/>
    <s v="TAB"/>
  </r>
  <r>
    <s v="amigos"/>
    <x v="3"/>
    <m/>
    <s v="espanol"/>
    <s v="Enfant comliqué"/>
    <s v="Larry"/>
    <n v="2020"/>
    <s v="Strasbourg"/>
    <s v="Marocain"/>
    <x v="2"/>
    <s v="amis"/>
    <m/>
    <s v="amitié"/>
    <s v="neutre"/>
    <s v="argotique"/>
    <s v="kein"/>
  </r>
  <r>
    <s v="bonhomme"/>
    <x v="0"/>
    <m/>
    <m/>
    <s v="Condamné à reussir"/>
    <s v="Expression Direkt"/>
    <n v="2000"/>
    <s v="Île-de-France "/>
    <m/>
    <x v="1"/>
    <s v="bon homme"/>
    <s v="Personne qui maîtrise un domaine"/>
    <s v="amitié"/>
    <s v="neutre"/>
    <s v="vieux"/>
    <s v="LGR, LPR, AFP"/>
  </r>
  <r>
    <s v="mec"/>
    <x v="0"/>
    <m/>
    <m/>
    <s v="La belle et le bad boy"/>
    <s v="MC Solaar"/>
    <n v="2001"/>
    <s v="Île-de-France "/>
    <s v="Senegal"/>
    <x v="2"/>
    <s v="ami, garçon, companion, mari"/>
    <m/>
    <s v="amitié"/>
    <s v="neutre"/>
    <s v="argotique"/>
    <m/>
  </r>
  <r>
    <s v="mec"/>
    <x v="0"/>
    <m/>
    <m/>
    <s v="Sapé comme jamais"/>
    <s v="Maître Gims"/>
    <n v="2015"/>
    <s v="Banlieue Paris Norden"/>
    <s v="Kongo"/>
    <x v="2"/>
    <s v="petit ami, garçon, companion, mari"/>
    <m/>
    <s v="amitié"/>
    <s v="neutre"/>
    <s v="argotique"/>
    <m/>
  </r>
  <r>
    <s v="pote"/>
    <x v="1"/>
    <s v="Morphologie"/>
    <s v="de poteau"/>
    <s v="Une époque formidable"/>
    <s v="Sinik"/>
    <n v="2005"/>
    <s v="Paris "/>
    <s v="algérienne"/>
    <x v="2"/>
    <s v="camarade, ami, copain"/>
    <m/>
    <s v="amitié"/>
    <s v="neutre"/>
    <s v="familier"/>
    <s v="kein"/>
  </r>
  <r>
    <s v="pote"/>
    <x v="1"/>
    <s v="Morphologie"/>
    <s v="de poteau"/>
    <s v="Une époque formidable"/>
    <s v="Sinik"/>
    <n v="2005"/>
    <s v="Paris "/>
    <s v="algérienne"/>
    <x v="2"/>
    <s v="camarade, ami, copain"/>
    <m/>
    <s v="amitié"/>
    <s v="neutre"/>
    <s v="familier, argotique"/>
    <s v="LGR, LPR, TAB, AFP"/>
  </r>
  <r>
    <s v="cher-lâ"/>
    <x v="2"/>
    <m/>
    <s v="de lacher"/>
    <s v="Bella"/>
    <s v="Maitre Gims"/>
    <n v="2013"/>
    <m/>
    <m/>
    <x v="0"/>
    <s v="laisser"/>
    <m/>
    <s v="amour"/>
    <s v="neutre"/>
    <s v="argotique"/>
    <s v="kein"/>
  </r>
  <r>
    <s v="les mélos"/>
    <x v="1"/>
    <s v="Morphologie"/>
    <s v="de mélodrame"/>
    <s v="Sapé comme jamais"/>
    <s v="Maître Gims"/>
    <n v="2015"/>
    <s v="Banlieue Paris Norden"/>
    <s v="Kongo"/>
    <x v="2"/>
    <s v="mélodrame"/>
    <m/>
    <s v="amour"/>
    <s v="neutre"/>
    <s v="familier, argotique"/>
    <s v="LGR, LPR"/>
  </r>
  <r>
    <s v="pines-co"/>
    <x v="2"/>
    <m/>
    <s v="de copine"/>
    <s v="Reine"/>
    <s v="Dadju"/>
    <n v="2018"/>
    <m/>
    <m/>
    <x v="2"/>
    <m/>
    <s v="la plus belle"/>
    <s v="amour"/>
    <s v="neutre"/>
    <s v="argotique"/>
    <s v="kein"/>
  </r>
  <r>
    <s v="croco"/>
    <x v="1"/>
    <s v="Morphologie"/>
    <s v="de crocodile"/>
    <s v="Sapé comme jamais"/>
    <s v="Maître Gims"/>
    <n v="2015"/>
    <s v="Banlieue Paris Norden"/>
    <s v="Kongo"/>
    <x v="2"/>
    <s v="crocodile"/>
    <m/>
    <s v="animeaux"/>
    <s v="neutre"/>
    <s v="familier, argotique"/>
    <s v="LGR, LPR, AFP"/>
  </r>
  <r>
    <s v="biff"/>
    <x v="1"/>
    <m/>
    <s v="de biffeton"/>
    <s v="A bout du souffle"/>
    <s v="Sexion d'Assaut "/>
    <n v="2011"/>
    <s v="Banlieue Paris Norden"/>
    <s v="Kongo"/>
    <x v="2"/>
    <s v="argent, billet de banque"/>
    <m/>
    <s v="argent"/>
    <s v="dévalorisant/péjoratif"/>
    <s v="argotique"/>
    <s v="TAF"/>
  </r>
  <r>
    <s v="biff"/>
    <x v="1"/>
    <m/>
    <s v="de biffeton"/>
    <s v="A bout du souffle"/>
    <s v="Sexion d'Assaut "/>
    <n v="2011"/>
    <s v="Banlieue Paris Norden"/>
    <s v="Kongo"/>
    <x v="2"/>
    <s v="argent, billet de banque"/>
    <m/>
    <s v="argent"/>
    <s v="dévalorisant/péjoratif"/>
    <s v="argotique"/>
    <s v="TAF"/>
  </r>
  <r>
    <s v="biz"/>
    <x v="1"/>
    <s v="Morphologie"/>
    <s v="de bisness"/>
    <s v="Condamné à reussir"/>
    <s v="Expression Direkt"/>
    <n v="2000"/>
    <s v="Île-de-France "/>
    <m/>
    <x v="1"/>
    <s v="marché"/>
    <s v="trafic, commerce illégal"/>
    <s v="argent"/>
    <s v="dévalorisant/péjoratif"/>
    <s v="argotique"/>
    <s v="TAB"/>
  </r>
  <r>
    <s v="biz"/>
    <x v="1"/>
    <s v="Morphologie"/>
    <s v="de bisness"/>
    <s v="Condamné à reussir"/>
    <s v="Expression Direkt"/>
    <n v="2000"/>
    <s v="Île-de-France "/>
    <m/>
    <x v="2"/>
    <s v="marché"/>
    <s v="trafic, commerce illégal"/>
    <s v="argent"/>
    <s v="dévalorisant/péjoratif"/>
    <s v="argotique"/>
    <s v="TAB"/>
  </r>
  <r>
    <s v="boss"/>
    <x v="3"/>
    <m/>
    <m/>
    <s v="Condamné à reussir"/>
    <s v="Expression Direkt"/>
    <n v="2000"/>
    <s v="Île-de-France "/>
    <m/>
    <x v="1"/>
    <s v="chef d'emploi, patron, chef d'une bande"/>
    <m/>
    <s v="argent"/>
    <s v="neutre"/>
    <s v="familier"/>
    <s v="LGR, LPR, AFP"/>
  </r>
  <r>
    <s v="boss"/>
    <x v="3"/>
    <m/>
    <m/>
    <s v="Condamné à reussir"/>
    <s v="Expression Direkt"/>
    <n v="2000"/>
    <s v="Île-de-France "/>
    <m/>
    <x v="2"/>
    <s v="chef d'emploi, patron, chef d'une bande"/>
    <m/>
    <s v="argent"/>
    <s v="neutre"/>
    <s v="argotique"/>
    <s v="LGR, LPR, AFP"/>
  </r>
  <r>
    <s v="cash"/>
    <x v="3"/>
    <m/>
    <m/>
    <s v="AVF"/>
    <s v="Stromae"/>
    <n v="2013"/>
    <s v="Belgien"/>
    <s v="Ruanda"/>
    <x v="2"/>
    <s v="argent liquide"/>
    <m/>
    <s v="argent"/>
    <s v="neutre"/>
    <s v="argotique"/>
    <s v="AFP"/>
  </r>
  <r>
    <s v="cash"/>
    <x v="3"/>
    <m/>
    <m/>
    <s v="AVF"/>
    <s v="Stromae"/>
    <n v="2013"/>
    <s v="Belgien"/>
    <s v="Ruanda"/>
    <x v="2"/>
    <s v="argent liquide"/>
    <m/>
    <s v="argent"/>
    <s v="neutre"/>
    <s v="argotique"/>
    <s v="AFP"/>
  </r>
  <r>
    <s v="crade"/>
    <x v="1"/>
    <s v="Morphologie"/>
    <s v="de cradingue"/>
    <s v="Condamné à reussir"/>
    <s v="Expression Direkt"/>
    <n v="2000"/>
    <s v="Île-de-France "/>
    <m/>
    <x v="3"/>
    <s v="tres sale, cradeux"/>
    <s v="l'argent volé"/>
    <s v="argent"/>
    <s v="neutre"/>
    <s v="familier"/>
    <s v="LGR, LPR, AFP, TAB"/>
  </r>
  <r>
    <s v="dealer"/>
    <x v="3"/>
    <m/>
    <m/>
    <s v="Condamné à reussir"/>
    <s v="Expression Direkt"/>
    <n v="2000"/>
    <s v="Île-de-France "/>
    <m/>
    <x v="0"/>
    <s v="Trafiquer, vendre de la drogue, revendre (de la drogue), à petite échelle."/>
    <m/>
    <s v="argent"/>
    <s v="dévalorisant/péjoratif"/>
    <s v="familier"/>
    <s v="LGR, LPR, AFP"/>
  </r>
  <r>
    <s v="dealer"/>
    <x v="3"/>
    <m/>
    <m/>
    <s v="Condamné à reussir"/>
    <s v="Expression Direkt"/>
    <n v="2000"/>
    <s v="Île-de-France "/>
    <m/>
    <x v="0"/>
    <s v="Trafiquer, vendre de la drogue, revendre (de la drogue), à petite échelle."/>
    <m/>
    <s v="argent"/>
    <s v="dévalorisant/péjoratif"/>
    <s v="familier, argotique"/>
    <s v="LGR, LPR, AFP"/>
  </r>
  <r>
    <s v="franc"/>
    <x v="5"/>
    <m/>
    <m/>
    <s v="Condamné à reussir"/>
    <s v="Expression Direkt"/>
    <n v="2000"/>
    <s v="Île-de-France "/>
    <m/>
    <x v="1"/>
    <s v="argent"/>
    <s v="gagner rien_x000a_homme ou femme à qui on pe se fier, notamment pour le recel"/>
    <s v="argent"/>
    <s v="neutre"/>
    <s v="argotique"/>
    <s v="AFP"/>
  </r>
  <r>
    <s v="fric"/>
    <x v="1"/>
    <m/>
    <s v="de fricot"/>
    <s v="Condamné à reussir"/>
    <s v="Expression Direkt"/>
    <n v="2000"/>
    <s v="Île-de-France "/>
    <m/>
    <x v="2"/>
    <s v="argent"/>
    <m/>
    <s v="argent"/>
    <s v="neutre"/>
    <s v="familier"/>
    <s v="LGR, LPR, AFP, TAB"/>
  </r>
  <r>
    <s v="fric"/>
    <x v="1"/>
    <m/>
    <s v="de fricot"/>
    <s v="Condamné à reussir"/>
    <s v="Expression Direkt"/>
    <n v="2000"/>
    <s v="Île-de-France "/>
    <m/>
    <x v="2"/>
    <s v="argent"/>
    <m/>
    <s v="argent"/>
    <s v="neutre"/>
    <s v="familier"/>
    <s v="LGR, LPR, TAB, AFP"/>
  </r>
  <r>
    <s v="fric"/>
    <x v="1"/>
    <m/>
    <s v="de fricot"/>
    <s v="Condamné à reussir"/>
    <s v="Expression Direkt"/>
    <n v="2000"/>
    <s v="Île-de-France "/>
    <m/>
    <x v="2"/>
    <s v="argent"/>
    <m/>
    <s v="argent"/>
    <s v="neutre"/>
    <s v="familier"/>
    <s v="LGR, LPR, TAF, AFP"/>
  </r>
  <r>
    <s v="love"/>
    <x v="3"/>
    <m/>
    <m/>
    <s v="Une époque formidable"/>
    <s v="Sinik"/>
    <n v="2005"/>
    <s v="Paris "/>
    <s v="algérienne"/>
    <x v="2"/>
    <s v="amour"/>
    <s v="argent"/>
    <s v="argent"/>
    <s v="neutre"/>
    <s v="argotique"/>
    <m/>
  </r>
  <r>
    <s v="merco"/>
    <x v="6"/>
    <m/>
    <s v="après apocope Mercedes"/>
    <s v="La boulette"/>
    <s v="Diam's"/>
    <n v="2006"/>
    <s v="Paris "/>
    <s v="Zypern"/>
    <x v="2"/>
    <s v="voiture de la marque Mercedes"/>
    <m/>
    <s v="argent"/>
    <s v="dévalorisant/péjoratif"/>
    <s v="argotique"/>
    <s v="TAB"/>
  </r>
  <r>
    <s v="négoce"/>
    <x v="1"/>
    <s v="Morphologie"/>
    <s v="de négociation"/>
    <s v="Condamné à reussir"/>
    <s v="Expression Direkt"/>
    <n v="2000"/>
    <s v="Île-de-France "/>
    <m/>
    <x v="1"/>
    <s v="affaire"/>
    <m/>
    <s v="argent"/>
    <s v="dévalorisant/péjoratif"/>
    <s v="vieux"/>
    <m/>
  </r>
  <r>
    <s v="pognon"/>
    <x v="7"/>
    <m/>
    <s v="régional"/>
    <s v="Chasse à l'homme"/>
    <s v="Niska"/>
    <n v="2016"/>
    <m/>
    <m/>
    <x v="2"/>
    <s v="argent"/>
    <m/>
    <s v="argent"/>
    <s v="neutre"/>
    <s v="familier, argotique"/>
    <s v="LGR, LPR, TAB, AFP"/>
  </r>
  <r>
    <s v="raquer"/>
    <x v="0"/>
    <m/>
    <m/>
    <s v="Ca vient de la rue"/>
    <s v="IAM"/>
    <n v="2007"/>
    <s v="Marseille"/>
    <m/>
    <x v="0"/>
    <s v="dépencer de l'argent, payer"/>
    <m/>
    <s v="argent"/>
    <s v="dévalorisant/péjoratif"/>
    <s v="populaire, argotique"/>
    <s v="LGR, LPR, TAB, AFP"/>
  </r>
  <r>
    <s v="raquer"/>
    <x v="0"/>
    <m/>
    <m/>
    <s v="Ca vient de la rue"/>
    <s v="IAM"/>
    <n v="2007"/>
    <s v="Marseille"/>
    <m/>
    <x v="0"/>
    <s v="dépencer de l'argent, payer"/>
    <m/>
    <s v="argent"/>
    <s v="dévalorisant/péjoratif"/>
    <s v="populaire, argotique"/>
    <s v="LGR, LPR, TAB, AFP"/>
  </r>
  <r>
    <s v="souk"/>
    <x v="8"/>
    <m/>
    <s v="de suq"/>
    <s v="On est encore là"/>
    <s v="Suprême NTM"/>
    <n v="2002"/>
    <m/>
    <m/>
    <x v="2"/>
    <m/>
    <m/>
    <s v="argent"/>
    <s v="dévalorisant/péjoratif"/>
    <s v="argotique"/>
    <s v="AFP"/>
  </r>
  <r>
    <s v="thune"/>
    <x v="0"/>
    <m/>
    <m/>
    <s v="Sapé comme jamais"/>
    <s v="Maître Gims"/>
    <n v="2015"/>
    <s v="Banlieue Paris Norden"/>
    <s v="Kongo"/>
    <x v="2"/>
    <s v="pièce de cinque franc"/>
    <s v="argent"/>
    <s v="argent"/>
    <s v="neutre"/>
    <s v="argotique"/>
    <s v="LGR, LPR, AFP, TAB"/>
  </r>
  <r>
    <s v="thunes"/>
    <x v="0"/>
    <m/>
    <m/>
    <s v="Alors on dance"/>
    <s v="Stromae"/>
    <n v="2009"/>
    <m/>
    <m/>
    <x v="1"/>
    <s v="argent"/>
    <m/>
    <s v="argent"/>
    <s v="neutre"/>
    <s v="agotiqie"/>
    <s v="LGR, LPR, TAB, AFP"/>
  </r>
  <r>
    <s v="bide"/>
    <x v="1"/>
    <s v="Morphologie"/>
    <s v="de bidon"/>
    <s v="Condamné à reussir"/>
    <s v="Expression Direkt"/>
    <n v="2000"/>
    <s v="Île-de-France "/>
    <m/>
    <x v="1"/>
    <s v="ventre"/>
    <m/>
    <s v="corps"/>
    <s v="neutre"/>
    <s v="familier"/>
    <s v="LGR, LPR_x000a_"/>
  </r>
  <r>
    <s v="crâne"/>
    <x v="5"/>
    <m/>
    <m/>
    <s v="Condamné à reussir"/>
    <s v="Expression Direkt"/>
    <n v="2000"/>
    <s v="Île-de-France "/>
    <m/>
    <x v="1"/>
    <s v="tête_x000a_cerveau"/>
    <m/>
    <s v="corps"/>
    <s v="neutre"/>
    <s v="familier"/>
    <s v="LGR, LPR, AFP, TAB"/>
  </r>
  <r>
    <s v="fusil"/>
    <x v="0"/>
    <m/>
    <m/>
    <s v="Chasse à l'homme"/>
    <s v="Niska"/>
    <n v="2016"/>
    <m/>
    <m/>
    <x v="2"/>
    <s v="estomac"/>
    <m/>
    <s v="corps"/>
    <s v="neutre"/>
    <s v="argotique"/>
    <s v="TAB, AFP"/>
  </r>
  <r>
    <s v="geule"/>
    <x v="5"/>
    <m/>
    <m/>
    <s v="Enfant comliqué"/>
    <s v="Larry"/>
    <n v="2020"/>
    <s v="Strasbourg"/>
    <s v="Marocain"/>
    <x v="2"/>
    <s v="visage, tête"/>
    <m/>
    <s v="corps"/>
    <s v="dévalorisant/péjoratif"/>
    <s v="argotique"/>
    <s v="AFP"/>
  </r>
  <r>
    <s v="geule"/>
    <x v="5"/>
    <m/>
    <m/>
    <s v="Enfant comliqué"/>
    <s v="Larry"/>
    <n v="2020"/>
    <s v="Strasbourg"/>
    <s v="Marocain"/>
    <x v="2"/>
    <s v="visage, tête"/>
    <m/>
    <s v="corps"/>
    <s v="dévalorisant/péjoratif"/>
    <s v="argotique"/>
    <s v="AFP"/>
  </r>
  <r>
    <s v="ieds-p"/>
    <x v="2"/>
    <m/>
    <s v="de pieds"/>
    <s v="Bella"/>
    <s v="Maitre Gims"/>
    <n v="2013"/>
    <m/>
    <m/>
    <x v="2"/>
    <s v="pieds"/>
    <m/>
    <s v="corps"/>
    <s v="neutre"/>
    <s v="argotique"/>
    <s v="kein"/>
  </r>
  <r>
    <s v="beuh"/>
    <x v="1"/>
    <m/>
    <s v="de beuhère"/>
    <s v="La boulette"/>
    <s v="Diam's"/>
    <n v="2006"/>
    <s v="Paris "/>
    <s v="Zypern"/>
    <x v="2"/>
    <s v="cannabis, chanvre indien"/>
    <m/>
    <s v="drogue/alcool"/>
    <s v="neutre"/>
    <m/>
    <s v="TAB, AFP"/>
  </r>
  <r>
    <s v="coquin"/>
    <x v="5"/>
    <m/>
    <m/>
    <s v="Sapé comme jamais"/>
    <s v="Maître Gims"/>
    <n v="2015"/>
    <s v="Banlieue Paris Norden"/>
    <s v="Kongo"/>
    <x v="2"/>
    <s v="bandit, voleur"/>
    <m/>
    <s v="drogue/alcool"/>
    <s v="neutre"/>
    <s v="vieux"/>
    <s v="LGR, LPR"/>
  </r>
  <r>
    <s v="dope"/>
    <x v="3"/>
    <m/>
    <s v="de to dope"/>
    <s v="Chasse à l'homme"/>
    <s v="Niska"/>
    <n v="2016"/>
    <m/>
    <m/>
    <x v="0"/>
    <s v="drogue"/>
    <m/>
    <s v="drogue/alcool"/>
    <s v="neutre"/>
    <s v="familier, argotique"/>
    <s v="LGR, LPR, TAB, AFP"/>
  </r>
  <r>
    <s v="mac"/>
    <x v="1"/>
    <s v="Morphologie"/>
    <s v=" de maquereau"/>
    <s v="Une époque formidable"/>
    <s v="Sinik"/>
    <n v="2005"/>
    <s v="Paris "/>
    <s v="algérienne"/>
    <x v="2"/>
    <s v="souteneur"/>
    <s v="proxénète"/>
    <s v="drogue/alcool"/>
    <s v="dévalorisant/péjoratif"/>
    <s v="argotique"/>
    <s v="LGR, LPR, AFP, TAB"/>
  </r>
  <r>
    <s v="shooter"/>
    <x v="3"/>
    <m/>
    <s v="de shoot"/>
    <s v="Chasseurs"/>
    <s v="Southcide 13"/>
    <n v="2008"/>
    <m/>
    <m/>
    <x v="0"/>
    <s v="éxecuter un shoot"/>
    <s v="se faire une injection de drogue"/>
    <s v="drogue/alcool"/>
    <s v="aggressif"/>
    <s v="argotique"/>
    <s v="LGR, LPR"/>
  </r>
  <r>
    <s v="sniffer"/>
    <x v="3"/>
    <m/>
    <s v="de &quot;to sniff&quot;"/>
    <s v="35 heures"/>
    <s v="Sniper"/>
    <n v="2003"/>
    <s v="Paris "/>
    <m/>
    <x v="0"/>
    <s v="absorber de la drogue"/>
    <m/>
    <s v="drogue/alcool"/>
    <s v="neutre"/>
    <s v="argotique"/>
    <s v="LGR, LPR, TAB, AFP"/>
  </r>
  <r>
    <s v="tard-pé"/>
    <x v="2"/>
    <m/>
    <s v="de pétard"/>
    <s v="Zoulou tchaing"/>
    <s v="PNL"/>
    <n v="2019"/>
    <m/>
    <m/>
    <x v="2"/>
    <s v="Cigarette de haschisch, joint"/>
    <m/>
    <s v="drogue/alcool"/>
    <s v="aggressif"/>
    <s v="argotique"/>
    <s v="TAB"/>
  </r>
  <r>
    <s v="weed"/>
    <x v="3"/>
    <m/>
    <m/>
    <s v="Chasse à l'homme"/>
    <s v="Niska"/>
    <n v="2016"/>
    <m/>
    <m/>
    <x v="2"/>
    <s v="Cannabis, chanvre indien, mauvaise herbe"/>
    <m/>
    <s v="drogue/alcool"/>
    <s v="neutre"/>
    <s v="argotique"/>
    <s v="TAB"/>
  </r>
  <r>
    <s v="maths"/>
    <x v="1"/>
    <s v="Morphologie"/>
    <s v="de mathématique"/>
    <s v="Désolé"/>
    <s v="Sexion d'Assaut "/>
    <n v="2010"/>
    <s v="Banlieue Paris Norden"/>
    <s v="Kongo"/>
    <x v="1"/>
    <s v="mahématique"/>
    <m/>
    <s v="éducation"/>
    <s v="neutre"/>
    <s v="familier, argotique"/>
    <s v="LGR, LPR, TAF"/>
  </r>
  <r>
    <s v="profs"/>
    <x v="1"/>
    <s v="Morphologie"/>
    <s v="de professeur"/>
    <s v="Désolé"/>
    <s v="Sexion d'Assaut "/>
    <n v="2010"/>
    <s v="Banlieue Paris Norden"/>
    <s v="Kongo"/>
    <x v="2"/>
    <s v="proffessseur"/>
    <m/>
    <s v="éducation"/>
    <s v="neutre"/>
    <s v="familier, argotique"/>
    <s v="LGR, LPR, TAB"/>
  </r>
  <r>
    <s v="bande"/>
    <x v="3"/>
    <m/>
    <m/>
    <s v="Une époque formidable"/>
    <s v="Sinik"/>
    <n v="2005"/>
    <s v="Paris "/>
    <s v="algérienne"/>
    <x v="2"/>
    <s v="equipe"/>
    <m/>
    <s v="famille"/>
    <s v="neutre"/>
    <s v="argotique"/>
    <s v="kein"/>
  </r>
  <r>
    <s v="boy"/>
    <x v="3"/>
    <m/>
    <m/>
    <s v="La belle et le bad boy"/>
    <s v="MC Solaar"/>
    <n v="2001"/>
    <s v="Île-de-France "/>
    <s v="Senegal"/>
    <x v="2"/>
    <s v="garçon"/>
    <m/>
    <s v="famille"/>
    <s v="neutre"/>
    <s v="argotique"/>
    <s v="TAB"/>
  </r>
  <r>
    <s v="boy"/>
    <x v="3"/>
    <m/>
    <m/>
    <s v="La belle et le bad boy"/>
    <s v="MC Solaar"/>
    <n v="2001"/>
    <s v="Île-de-France "/>
    <s v="Senegal"/>
    <x v="2"/>
    <s v="garçon"/>
    <m/>
    <s v="famille"/>
    <s v="neutre"/>
    <s v="argotique"/>
    <s v="TAB"/>
  </r>
  <r>
    <s v="daronne"/>
    <x v="0"/>
    <m/>
    <m/>
    <s v="Ma direction"/>
    <s v="Sexion d'Assaut "/>
    <n v="2012"/>
    <s v="Banlieue Paris Norden"/>
    <s v="Kongo"/>
    <x v="4"/>
    <s v="père, parent"/>
    <m/>
    <s v="famille"/>
    <s v="neutre"/>
    <s v="argotique"/>
    <s v="LGR, LPR, TAB, AFP, CTT"/>
  </r>
  <r>
    <s v="daronne"/>
    <x v="0"/>
    <m/>
    <m/>
    <s v="Petite fille"/>
    <s v="Booba"/>
    <n v="2017"/>
    <m/>
    <m/>
    <x v="2"/>
    <s v="père, parent"/>
    <m/>
    <s v="famille"/>
    <s v="neutre"/>
    <s v="familier, argotique"/>
    <s v="LGR, LPR, TAB, AFP"/>
  </r>
  <r>
    <s v="fiston"/>
    <x v="5"/>
    <m/>
    <m/>
    <s v="Une époque formidable"/>
    <s v="Sinik"/>
    <n v="2005"/>
    <s v="Paris "/>
    <s v="algérienne"/>
    <x v="2"/>
    <s v="fils"/>
    <m/>
    <s v="famille"/>
    <s v="dévalorisant/péjoratif"/>
    <s v="familier"/>
    <s v="LGR, LPR_x000a_"/>
  </r>
  <r>
    <s v="fiston"/>
    <x v="5"/>
    <m/>
    <m/>
    <s v="Une époque formidable"/>
    <s v="Sinik"/>
    <n v="2005"/>
    <s v="Paris "/>
    <s v="algérienne"/>
    <x v="2"/>
    <s v="fils"/>
    <m/>
    <s v="famille"/>
    <s v="dévalorisant/péjoratif"/>
    <s v="familier"/>
    <s v="LGR, LPR_x000a_"/>
  </r>
  <r>
    <s v="gosse"/>
    <x v="5"/>
    <m/>
    <m/>
    <s v="Une époque formidable"/>
    <s v="Sinik"/>
    <n v="2005"/>
    <s v="Paris "/>
    <s v="algérienne"/>
    <x v="2"/>
    <s v="enfant, jeune garçon ou fille"/>
    <m/>
    <s v="famille"/>
    <s v="dévalorisant/péjoratif"/>
    <s v="familier"/>
    <s v="LGR, LPR, TAB, AFP"/>
  </r>
  <r>
    <s v="gosse"/>
    <x v="5"/>
    <m/>
    <m/>
    <s v="Une époque formidable"/>
    <s v="Sinik"/>
    <n v="2005"/>
    <s v="Paris "/>
    <s v="algérienne"/>
    <x v="2"/>
    <s v="enfant, jeune garçon ou fille"/>
    <m/>
    <s v="famille"/>
    <s v="dévalorisant/péjoratif"/>
    <s v="familier"/>
    <s v="LGR, LPR, TAB, AFP"/>
  </r>
  <r>
    <s v="gosse"/>
    <x v="5"/>
    <m/>
    <m/>
    <s v="Une époque formidable"/>
    <s v="Sinik"/>
    <n v="2005"/>
    <s v="Paris "/>
    <s v="algérienne"/>
    <x v="2"/>
    <s v="enfant, jeune garçon ou fille"/>
    <m/>
    <s v="famille"/>
    <s v="dévalorisant/péjoratif"/>
    <s v="familier"/>
    <s v="LGR, LPR, TAB, AFP"/>
  </r>
  <r>
    <s v="gosse"/>
    <x v="5"/>
    <m/>
    <m/>
    <s v="Une époque formidable"/>
    <s v="Sinik"/>
    <n v="2005"/>
    <s v="Paris "/>
    <s v="algérienne"/>
    <x v="2"/>
    <s v="enfant, jeune garçon ou fille"/>
    <m/>
    <s v="famille"/>
    <s v="dévalorisant/péjoratif"/>
    <s v="familier"/>
    <s v="LGR, LPR, TAB, AFP"/>
  </r>
  <r>
    <s v="gosse"/>
    <x v="5"/>
    <m/>
    <m/>
    <s v="Une époque formidable"/>
    <s v="Sinik"/>
    <n v="2005"/>
    <s v="Paris "/>
    <s v="algérienne"/>
    <x v="2"/>
    <s v="enfant, jeune garçon ou fille"/>
    <m/>
    <s v="famille"/>
    <s v="dévalorisant/péjoratif"/>
    <s v="familier"/>
    <s v="LGR, LPR, TAB, AFP"/>
  </r>
  <r>
    <s v="love"/>
    <x v="3"/>
    <m/>
    <s v="de love"/>
    <s v="Petite fille"/>
    <s v="Booba"/>
    <n v="2017"/>
    <m/>
    <m/>
    <x v="2"/>
    <s v="amour"/>
    <m/>
    <s v="famille"/>
    <s v="neutre"/>
    <s v="familier, argotique"/>
    <s v="TAB"/>
  </r>
  <r>
    <s v="môme"/>
    <x v="5"/>
    <m/>
    <m/>
    <s v="Une époque formidable"/>
    <s v="Sinik"/>
    <n v="2005"/>
    <s v="Paris "/>
    <s v="algérienne"/>
    <x v="2"/>
    <s v="enfant"/>
    <m/>
    <s v="famille"/>
    <s v="dévalorisant/péjoratif"/>
    <s v="familier"/>
    <m/>
  </r>
  <r>
    <s v="re-frè"/>
    <x v="2"/>
    <m/>
    <s v="de frère"/>
    <s v="On est encore là"/>
    <s v="Suprême NTM"/>
    <n v="2002"/>
    <m/>
    <m/>
    <x v="2"/>
    <m/>
    <m/>
    <s v="famille"/>
    <s v="neutre"/>
    <s v="familier, argotique"/>
    <s v="kein"/>
  </r>
  <r>
    <s v="tits-pe"/>
    <x v="2"/>
    <m/>
    <s v="de petits"/>
    <s v="AVF"/>
    <s v="Stromae"/>
    <n v="2013"/>
    <s v="Belgien"/>
    <s v="Ruanda"/>
    <x v="3"/>
    <s v="petits"/>
    <m/>
    <s v="famille"/>
    <s v="neutre"/>
    <s v="argotique"/>
    <s v="kein"/>
  </r>
  <r>
    <s v="tits-pe"/>
    <x v="2"/>
    <m/>
    <s v="de petits"/>
    <s v="AVF"/>
    <s v="Stromae"/>
    <n v="2013"/>
    <s v="Belgien"/>
    <s v="Ruanda"/>
    <x v="3"/>
    <s v="petits"/>
    <m/>
    <s v="famille"/>
    <s v="neutre"/>
    <s v="argotique"/>
    <s v="kein"/>
  </r>
  <r>
    <s v="meuf"/>
    <x v="2"/>
    <m/>
    <s v="de femme"/>
    <s v="La boulette"/>
    <s v="Diam's"/>
    <n v="2006"/>
    <s v="Paris "/>
    <s v="Zypern"/>
    <x v="2"/>
    <s v="femme, jeune fille"/>
    <m/>
    <s v="femme"/>
    <s v="dévalorisant/péjoratif"/>
    <s v="familier, argotique"/>
    <s v="alle"/>
  </r>
  <r>
    <s v="racli"/>
    <x v="4"/>
    <m/>
    <s v="emprunt d'origine tsigane"/>
    <s v="A bout du souffle"/>
    <s v="Sexion d'Assaut "/>
    <n v="2011"/>
    <s v="Banlieue Paris Norden"/>
    <s v="Kongo"/>
    <x v="2"/>
    <s v="fille, femme"/>
    <m/>
    <s v="femme"/>
    <s v="neutre"/>
    <s v="argotique"/>
    <s v="TAB, CTT"/>
  </r>
  <r>
    <s v="boulette"/>
    <x v="0"/>
    <m/>
    <m/>
    <s v="La boulette"/>
    <s v="Diam's"/>
    <n v="2006"/>
    <s v="Paris "/>
    <s v="Zypern"/>
    <x v="2"/>
    <s v="bévue"/>
    <m/>
    <s v="sentiment"/>
    <s v="dévalorisant/péjoratif"/>
    <s v="familier"/>
    <s v="LGR, LPR, TAB, AFP"/>
  </r>
  <r>
    <s v="ne-zo"/>
    <x v="2"/>
    <s v="Morphologie"/>
    <s v="zweisilbig"/>
    <s v="Sapé comme jamais"/>
    <s v="Maître Gims"/>
    <n v="2015"/>
    <s v="Banlieue Paris Norden"/>
    <s v="Kongo"/>
    <x v="2"/>
    <s v="zone"/>
    <m/>
    <s v="lieu"/>
    <s v="neutre"/>
    <s v="argotique"/>
    <s v="TAB"/>
  </r>
  <r>
    <s v="tèce"/>
    <x v="1"/>
    <s v="Morphologie"/>
    <s v="de téci, du verlan de cité"/>
    <s v="Une époque formidable"/>
    <s v="Sinik"/>
    <n v="2005"/>
    <s v="Paris "/>
    <s v="algérienne"/>
    <x v="2"/>
    <s v="cité dortoir"/>
    <m/>
    <s v="lieu"/>
    <s v="neutre"/>
    <s v="familier"/>
    <s v="TAB, CTT"/>
  </r>
  <r>
    <s v="tier-quar"/>
    <x v="2"/>
    <m/>
    <s v="de quartier"/>
    <s v="AVF"/>
    <s v="Stromae"/>
    <n v="2013"/>
    <s v="Belgien"/>
    <s v="Ruanda"/>
    <x v="2"/>
    <s v="quartier"/>
    <m/>
    <s v="lieu"/>
    <s v="neutre"/>
    <s v="argotique"/>
    <s v="kein"/>
  </r>
  <r>
    <s v="bombers"/>
    <x v="3"/>
    <m/>
    <s v="de bomber jacket"/>
    <s v="Chasseurs"/>
    <s v="Southcide 13"/>
    <n v="2008"/>
    <m/>
    <m/>
    <x v="2"/>
    <s v="bomber jacket"/>
    <m/>
    <s v="mode"/>
    <s v="neutre"/>
    <s v="argotique"/>
    <s v="LGR, LPR"/>
  </r>
  <r>
    <s v="sapes"/>
    <x v="1"/>
    <m/>
    <s v="Plural, déverbale de saper"/>
    <s v="Ca vient de la rue"/>
    <s v="IAM"/>
    <n v="2007"/>
    <s v="Marseille"/>
    <m/>
    <x v="2"/>
    <s v="Vêtements, habits"/>
    <m/>
    <s v="mode"/>
    <s v="neutre"/>
    <s v="argotique"/>
    <s v="TAB, AFP"/>
  </r>
  <r>
    <s v="sapés"/>
    <x v="0"/>
    <m/>
    <m/>
    <s v="Sapé comme jamais"/>
    <s v="Maître Gims"/>
    <n v="2015"/>
    <s v="Banlieue Paris Norden"/>
    <s v="Kongo"/>
    <x v="3"/>
    <s v="habillié chique"/>
    <m/>
    <s v="mode"/>
    <s v="neutre"/>
    <s v="argotique"/>
    <s v="TAB"/>
  </r>
  <r>
    <s v="beat"/>
    <x v="3"/>
    <m/>
    <m/>
    <s v="Condamné à reussir"/>
    <s v="Expression Direkt"/>
    <n v="2000"/>
    <s v="Île-de-France "/>
    <m/>
    <x v="1"/>
    <s v="musique"/>
    <m/>
    <s v="musique"/>
    <s v="neutre"/>
    <s v="familier, argotique"/>
    <s v="LGR, LPR, AFP, TAB"/>
  </r>
  <r>
    <s v="combo"/>
    <x v="1"/>
    <s v="Morphologie"/>
    <s v="de combination"/>
    <s v="Sapé comme jamais"/>
    <s v="Maître Gims"/>
    <n v="2015"/>
    <s v="Banlieue Paris Norden"/>
    <s v="Kongo"/>
    <x v="2"/>
    <s v="combination"/>
    <s v="musique"/>
    <s v="musique"/>
    <s v="neutre"/>
    <s v="argotique"/>
    <s v="LGR, LPR"/>
  </r>
  <r>
    <s v="flow"/>
    <x v="3"/>
    <m/>
    <m/>
    <s v="Une époque formidable"/>
    <s v="Sinik"/>
    <n v="2005"/>
    <s v="Paris "/>
    <s v="algérienne"/>
    <x v="1"/>
    <s v="Débit de parole dans une chanson"/>
    <m/>
    <s v="musique"/>
    <s v="neutre"/>
    <s v="argotique"/>
    <s v="TAF"/>
  </r>
  <r>
    <s v="hall"/>
    <x v="3"/>
    <m/>
    <m/>
    <s v="Une époque formidable"/>
    <s v="Sinik"/>
    <n v="2005"/>
    <s v="Paris "/>
    <s v="algérienne"/>
    <x v="1"/>
    <s v="grande salle"/>
    <m/>
    <s v="musique"/>
    <s v="neutre"/>
    <s v="argotique"/>
    <s v="LGR, LPR_x000a_"/>
  </r>
  <r>
    <s v="hall"/>
    <x v="3"/>
    <m/>
    <m/>
    <s v="Une époque formidable"/>
    <s v="Sinik"/>
    <n v="2005"/>
    <s v="Paris "/>
    <s v="algérienne"/>
    <x v="1"/>
    <s v="grande salle"/>
    <m/>
    <s v="musique"/>
    <s v="neutre"/>
    <s v="argotique"/>
    <s v="LGR, LPR_x000a_"/>
  </r>
  <r>
    <s v="label"/>
    <x v="3"/>
    <m/>
    <m/>
    <s v="Une époque formidable"/>
    <s v="Sinik"/>
    <n v="2005"/>
    <s v="Paris "/>
    <s v="algérienne"/>
    <x v="1"/>
    <s v="marque, compagnie"/>
    <m/>
    <s v="musique"/>
    <s v="neutre"/>
    <s v="argotique"/>
    <s v="LGR, LPR_x000a_"/>
  </r>
  <r>
    <s v="label"/>
    <x v="3"/>
    <m/>
    <m/>
    <s v="Une époque formidable"/>
    <s v="Sinik"/>
    <n v="2005"/>
    <s v="Paris "/>
    <s v="algérienne"/>
    <x v="1"/>
    <s v="marque, compagnie"/>
    <m/>
    <s v="musique"/>
    <s v="neutre"/>
    <s v="argotique"/>
    <s v="LGR, LPR"/>
  </r>
  <r>
    <s v="mic"/>
    <x v="1"/>
    <s v="Morphologie"/>
    <s v="de microphone"/>
    <s v="Une époque formidable"/>
    <s v="Sinik"/>
    <n v="2005"/>
    <s v="Paris "/>
    <s v="algérienne"/>
    <x v="2"/>
    <m/>
    <m/>
    <s v="musique"/>
    <s v="neutre"/>
    <s v="argotique"/>
    <s v="TAB"/>
  </r>
  <r>
    <s v="rap"/>
    <x v="3"/>
    <m/>
    <m/>
    <s v="Une époque formidable"/>
    <s v="Sinik"/>
    <n v="2005"/>
    <s v="Paris "/>
    <s v="algérienne"/>
    <x v="1"/>
    <s v="style de la musique"/>
    <m/>
    <s v="musique"/>
    <s v="neutre"/>
    <s v="courrant"/>
    <s v="LGR, LPR, AFP, TAB"/>
  </r>
  <r>
    <s v="rap"/>
    <x v="3"/>
    <m/>
    <m/>
    <s v="Une époque formidable"/>
    <s v="Sinik"/>
    <n v="2005"/>
    <s v="Paris "/>
    <s v="algérienne"/>
    <x v="1"/>
    <s v="style de la musique"/>
    <m/>
    <s v="musique"/>
    <s v="neutre"/>
    <s v="courrant"/>
    <s v="LGR, LPR, AFP, TAB"/>
  </r>
  <r>
    <s v="rapper"/>
    <x v="3"/>
    <m/>
    <s v="de to rap"/>
    <s v="On est encore là"/>
    <s v="Suprême NTM"/>
    <n v="2002"/>
    <m/>
    <m/>
    <x v="0"/>
    <m/>
    <m/>
    <s v="musique"/>
    <s v="neutre"/>
    <s v="familier, argotique"/>
    <s v="LGR, LPR, TAB, AFP"/>
  </r>
  <r>
    <s v="rapper"/>
    <x v="3"/>
    <m/>
    <s v="de to rap"/>
    <s v="A bout du souffle"/>
    <s v="Sexion d'Assaut "/>
    <n v="2011"/>
    <s v="Banlieue Paris Norden"/>
    <s v="Kongo"/>
    <x v="0"/>
    <s v="chanter du rap"/>
    <m/>
    <s v="musique"/>
    <s v="neutre"/>
    <s v="familier"/>
    <s v="LGR, LPR"/>
  </r>
  <r>
    <s v="reus-sta"/>
    <x v="2"/>
    <s v="Morphologie"/>
    <s v="de star"/>
    <s v="Enfant comliqué"/>
    <s v="Larry"/>
    <n v="2020"/>
    <s v="Strasbourg"/>
    <s v="Marocain"/>
    <x v="2"/>
    <s v="star, une personne populaire"/>
    <m/>
    <s v="musique"/>
    <s v="neutre"/>
    <s v="argotique"/>
    <s v="TAB"/>
  </r>
  <r>
    <s v="sique-mu"/>
    <x v="2"/>
    <s v="Morphologie"/>
    <s v="zweisilbig"/>
    <s v="Condamné à reussir"/>
    <s v="Expression Direkt"/>
    <n v="2000"/>
    <s v="Île-de-France "/>
    <m/>
    <x v="1"/>
    <s v="musique"/>
    <m/>
    <s v="musique"/>
    <s v="neutre"/>
    <s v="courrant"/>
    <s v="kein"/>
  </r>
  <r>
    <s v="superstar"/>
    <x v="3"/>
    <m/>
    <m/>
    <s v="Ca vient de la rue"/>
    <s v="IAM"/>
    <n v="2007"/>
    <s v="Marseille"/>
    <m/>
    <x v="2"/>
    <s v="vedette très célèbre"/>
    <m/>
    <s v="musique"/>
    <s v="neutre"/>
    <s v="familier"/>
    <s v="LGR, LPR"/>
  </r>
  <r>
    <s v="synthé"/>
    <x v="1"/>
    <s v="Morphologie"/>
    <s v="de sythétiseur"/>
    <s v="Enfant comliqué"/>
    <s v="Larry"/>
    <n v="2020"/>
    <s v="Strasbourg"/>
    <s v="Marocain"/>
    <x v="2"/>
    <s v="synthétiseur"/>
    <m/>
    <s v="musique"/>
    <s v="neutre"/>
    <s v="argotique"/>
    <s v="TAB"/>
  </r>
  <r>
    <s v="zik"/>
    <x v="1"/>
    <m/>
    <s v="du verlan zikmu"/>
    <s v="Chasseurs"/>
    <s v="Southcide 13"/>
    <n v="2008"/>
    <m/>
    <m/>
    <x v="2"/>
    <s v="misique"/>
    <m/>
    <s v="musique"/>
    <s v="neutre"/>
    <s v="argotique"/>
    <s v="TAF, CTT"/>
  </r>
  <r>
    <s v="zik"/>
    <x v="1"/>
    <m/>
    <s v="du verlan zikmu"/>
    <s v="Chasseurs"/>
    <s v="Southcide 13"/>
    <n v="2008"/>
    <m/>
    <m/>
    <x v="2"/>
    <s v="misique"/>
    <m/>
    <s v="musique"/>
    <s v="neutre"/>
    <s v="argotique"/>
    <s v="TAB, CTT"/>
  </r>
  <r>
    <s v="zoulou"/>
    <x v="9"/>
    <m/>
    <m/>
    <s v="Zoulou tchaing"/>
    <s v="PNL"/>
    <n v="2019"/>
    <m/>
    <m/>
    <x v="2"/>
    <s v="mouvement Hip-Hop"/>
    <m/>
    <s v="musique"/>
    <s v="neutre"/>
    <s v="argotique"/>
    <s v="LGR, LPR, TAB"/>
  </r>
  <r>
    <s v="(à) perpète"/>
    <x v="1"/>
    <s v="Morphologie"/>
    <s v="de pérpétuité"/>
    <s v="Condamné à reussir"/>
    <s v="Expression Direkt"/>
    <n v="2000"/>
    <s v="Île-de-France "/>
    <m/>
    <x v="1"/>
    <s v="bagne, prison a perpétuité"/>
    <m/>
    <s v="prison/loi/autorité"/>
    <s v="dévalorisant/péjoratif"/>
    <s v="familier, argotique, vieilli"/>
    <s v="LGR, LPR, AFP, TAB"/>
  </r>
  <r>
    <s v="braquer"/>
    <x v="0"/>
    <m/>
    <m/>
    <s v="35 heures"/>
    <s v="Sniper"/>
    <n v="2003"/>
    <s v="Paris "/>
    <m/>
    <x v="0"/>
    <s v="mettre en joue"/>
    <m/>
    <s v="prison/loi/autorité"/>
    <s v="neutre"/>
    <s v="argotique"/>
    <s v="LGR, LPR, AFP"/>
  </r>
  <r>
    <s v="check"/>
    <x v="3"/>
    <m/>
    <s v="de to check"/>
    <s v="Ca vient de la rue"/>
    <s v="IAM"/>
    <n v="2007"/>
    <s v="Marseille"/>
    <m/>
    <x v="0"/>
    <s v="contrôler"/>
    <s v="De l'anglais handshake « poignée de main »"/>
    <s v="prison/loi/autorité"/>
    <s v="neutre"/>
    <s v="argotique"/>
    <s v="LGR, LPR"/>
  </r>
  <r>
    <s v="colon"/>
    <x v="1"/>
    <m/>
    <s v="de colonel"/>
    <s v="35 heures"/>
    <s v="Sniper"/>
    <n v="2003"/>
    <s v="Paris "/>
    <m/>
    <x v="2"/>
    <s v="cultivateur d'une terre dont le loyer est payé en nature."/>
    <m/>
    <s v="prison/loi/autorité"/>
    <s v="neutre"/>
    <s v="argotique"/>
    <s v="AFP"/>
  </r>
  <r>
    <s v="embaler"/>
    <x v="0"/>
    <m/>
    <m/>
    <s v="Une époque formidable"/>
    <s v="Sinik"/>
    <n v="2005"/>
    <s v="Paris "/>
    <s v="algérienne"/>
    <x v="0"/>
    <s v="arrêter"/>
    <s v="séduire"/>
    <s v="prison/loi/autorité"/>
    <s v="dévalorisant/péjoratif"/>
    <s v="argotique"/>
    <s v="LGR, LPR, AFP, TAB"/>
  </r>
  <r>
    <s v="keufs "/>
    <x v="2"/>
    <s v="Morphologie"/>
    <s v="de flic"/>
    <s v="Une époque formidable"/>
    <s v="Sinik"/>
    <n v="2005"/>
    <s v="Paris "/>
    <s v="algérienne"/>
    <x v="2"/>
    <s v="policier"/>
    <m/>
    <s v="prison/loi/autorité"/>
    <s v="dévalorisant/péjoratif"/>
    <s v="familier, argotique"/>
    <s v="LGR, LPR, TAB, AFP, CTT"/>
  </r>
  <r>
    <s v="keufs "/>
    <x v="2"/>
    <m/>
    <s v="de flic"/>
    <s v="A bout du souffle"/>
    <s v="Sexion d'Assaut "/>
    <n v="2011"/>
    <s v="Banlieue Paris Norden"/>
    <s v="Kongo"/>
    <x v="2"/>
    <s v="policier"/>
    <m/>
    <s v="prison/loi/autorité"/>
    <s v="dévalorisant/péjoratif"/>
    <s v="argotique"/>
    <s v="LGR, LPR, TAB, AFP, CTT"/>
  </r>
  <r>
    <s v="shérif"/>
    <x v="3"/>
    <m/>
    <s v="de sheriff"/>
    <s v="CQFD"/>
    <s v="IAM"/>
    <n v="2014"/>
    <m/>
    <m/>
    <x v="2"/>
    <s v="officier du compté"/>
    <m/>
    <s v="prison/loi/autorité"/>
    <s v="neutre"/>
    <s v="familier"/>
    <s v="LGR, LPR"/>
  </r>
  <r>
    <s v="ter-inspec"/>
    <x v="2"/>
    <s v="Morphologie"/>
    <m/>
    <s v="Une époque formidable"/>
    <s v="Sinik"/>
    <n v="2005"/>
    <s v="Paris "/>
    <s v="algérienne"/>
    <x v="2"/>
    <s v="inspecteur"/>
    <m/>
    <s v="prison/loi/autorité"/>
    <s v="neutre"/>
    <s v="argotique"/>
    <s v="kein"/>
  </r>
  <r>
    <s v="bad"/>
    <x v="3"/>
    <m/>
    <m/>
    <s v="La belle et le bad boy"/>
    <s v="MC Solaar"/>
    <n v="2001"/>
    <s v="Île-de-France "/>
    <s v="Senegal"/>
    <x v="3"/>
    <s v="mauvais"/>
    <m/>
    <s v="sentiment"/>
    <s v="neutre"/>
    <s v="argotique"/>
    <s v="TAB"/>
  </r>
  <r>
    <s v="bad"/>
    <x v="3"/>
    <m/>
    <m/>
    <s v="La belle et le bad boy"/>
    <s v="MC Solaar"/>
    <n v="2001"/>
    <s v="Île-de-France "/>
    <s v="Senegal"/>
    <x v="3"/>
    <s v="mauvais"/>
    <m/>
    <s v="sentiment"/>
    <s v="neutre"/>
    <s v="argotique"/>
    <s v="TAB"/>
  </r>
  <r>
    <s v="bail"/>
    <x v="0"/>
    <m/>
    <m/>
    <s v="Chasse à l'homme"/>
    <s v="Niska"/>
    <n v="2016"/>
    <m/>
    <m/>
    <x v="2"/>
    <s v="longue période"/>
    <m/>
    <s v="sentiment"/>
    <s v="neutre"/>
    <s v="argotique"/>
    <s v="TAB, AFP"/>
  </r>
  <r>
    <s v="cor-da"/>
    <x v="2"/>
    <m/>
    <s v="de d'accord"/>
    <s v="On est encore là"/>
    <s v="Suprême NTM"/>
    <n v="2002"/>
    <m/>
    <m/>
    <x v="7"/>
    <m/>
    <m/>
    <s v="sentiment"/>
    <s v="neutre"/>
    <s v="familier, argotique"/>
    <s v="kein"/>
  </r>
  <r>
    <s v="dream"/>
    <x v="3"/>
    <m/>
    <s v="anglicisme"/>
    <s v="Sapé comme jamais"/>
    <s v="Maître Gims"/>
    <n v="2015"/>
    <s v="Banlieue Paris Norden"/>
    <s v="Kongo"/>
    <x v="2"/>
    <s v="rêve"/>
    <m/>
    <s v="sentiment"/>
    <s v="neutre"/>
    <s v="argotique"/>
    <s v="kein"/>
  </r>
  <r>
    <s v="ein-ch"/>
    <x v="2"/>
    <m/>
    <s v="de chien"/>
    <s v="Bella"/>
    <s v="Maitre Gims"/>
    <n v="2013"/>
    <m/>
    <m/>
    <x v="3"/>
    <s v="énérvant"/>
    <m/>
    <s v="sentiment"/>
    <s v="aggressif"/>
    <s v="argotique"/>
    <s v="kein"/>
  </r>
  <r>
    <s v="follow"/>
    <x v="3"/>
    <m/>
    <s v="de to follow"/>
    <s v="AVF"/>
    <s v="Stromae"/>
    <n v="2013"/>
    <s v="Belgien"/>
    <s v="Ruanda"/>
    <x v="0"/>
    <s v="suivre"/>
    <m/>
    <s v="sentiment"/>
    <s v="neutre"/>
    <s v="argotique"/>
    <s v="kein"/>
  </r>
  <r>
    <s v="fun"/>
    <x v="3"/>
    <m/>
    <m/>
    <s v="La belle et le bad boy"/>
    <s v="MC Solaar"/>
    <n v="2001"/>
    <s v="Île-de-France "/>
    <s v="Senegal"/>
    <x v="2"/>
    <s v="amusement "/>
    <m/>
    <s v="sentiment"/>
    <s v="neutre"/>
    <s v="argotique"/>
    <s v="LGR, LPR, AFP, TAB"/>
  </r>
  <r>
    <s v="gamberge"/>
    <x v="0"/>
    <m/>
    <m/>
    <s v="La fierté de nôtre"/>
    <s v="Rohff"/>
    <n v="2004"/>
    <m/>
    <m/>
    <x v="2"/>
    <s v="réflexion, pensée"/>
    <m/>
    <s v="sentiment"/>
    <s v="neutre"/>
    <s v="argotique"/>
    <s v="LGR, LPR, TAB, AFP"/>
  </r>
  <r>
    <s v="gol-ri"/>
    <x v="2"/>
    <m/>
    <s v="de rigole"/>
    <s v="On est encore là"/>
    <s v="Suprême NTM"/>
    <n v="2002"/>
    <m/>
    <m/>
    <x v="2"/>
    <m/>
    <m/>
    <s v="sentiment"/>
    <s v="neutre"/>
    <s v="familier, argotique"/>
    <s v="kein"/>
  </r>
  <r>
    <s v="life"/>
    <x v="3"/>
    <m/>
    <m/>
    <s v="Une époque formidable"/>
    <s v="Sinik"/>
    <n v="2005"/>
    <s v="Paris "/>
    <s v="algérienne"/>
    <x v="1"/>
    <s v="vie"/>
    <m/>
    <s v="sentiment"/>
    <s v="neutre"/>
    <s v="argotique"/>
    <s v="TAF"/>
  </r>
  <r>
    <s v="ouf"/>
    <x v="2"/>
    <m/>
    <s v="de fou"/>
    <s v="La belle et le bad boy"/>
    <s v="MC Solaar"/>
    <n v="2001"/>
    <s v="Île-de-France "/>
    <s v="Senegal"/>
    <x v="3"/>
    <s v="fou"/>
    <m/>
    <s v="sentiment"/>
    <s v="neutre"/>
    <s v="argotique"/>
    <s v="TAB, CTT"/>
  </r>
  <r>
    <s v="peace"/>
    <x v="3"/>
    <m/>
    <m/>
    <s v="Une époque formidable"/>
    <s v="Sinik"/>
    <n v="2005"/>
    <s v="Paris "/>
    <s v="algérienne"/>
    <x v="3"/>
    <s v="calme"/>
    <m/>
    <s v="sentiment"/>
    <s v="neutre"/>
    <s v="argotique"/>
    <s v="TAB"/>
  </r>
  <r>
    <s v="pépère"/>
    <x v="10"/>
    <m/>
    <m/>
    <s v="A bout du souffle"/>
    <s v="Sexion d'Assaut "/>
    <n v="2011"/>
    <s v="Banlieue Paris Norden"/>
    <s v="Kongo"/>
    <x v="3"/>
    <s v="Tranquille, serein"/>
    <m/>
    <s v="sentiment"/>
    <s v="neutre"/>
    <s v="argotique"/>
    <s v="TAB"/>
  </r>
  <r>
    <s v="zef"/>
    <x v="1"/>
    <m/>
    <s v="de zéphyr"/>
    <s v="La fierté de nôtre"/>
    <s v="Rohff"/>
    <n v="2004"/>
    <m/>
    <m/>
    <x v="2"/>
    <s v="vent doux, brise"/>
    <s v="ignorer qc/qn"/>
    <s v="sentiment"/>
    <s v="neutre"/>
    <s v="argotique"/>
    <s v="LGR, LPR, TAB, AFP"/>
  </r>
  <r>
    <s v="biatch"/>
    <x v="3"/>
    <m/>
    <s v="de bitch"/>
    <s v="Chasse à l'homme"/>
    <s v="Niska"/>
    <n v="2016"/>
    <m/>
    <m/>
    <x v="2"/>
    <s v="prostituée"/>
    <m/>
    <s v="sexualité"/>
    <s v="dévalorisant/péjoratif"/>
    <s v="argotique"/>
    <s v=" TAB"/>
  </r>
  <r>
    <s v="biatch"/>
    <x v="3"/>
    <m/>
    <s v="de bitch"/>
    <s v="Chasse à l'homme"/>
    <s v="Niska"/>
    <n v="2016"/>
    <m/>
    <m/>
    <x v="2"/>
    <s v="prostituée"/>
    <m/>
    <s v="sexualité"/>
    <s v="dévalorisant/péjoratif"/>
    <s v="argotique"/>
    <s v=" TAB"/>
  </r>
  <r>
    <s v="canon"/>
    <x v="0"/>
    <m/>
    <m/>
    <s v="Enfant comliqué"/>
    <s v="Larry"/>
    <n v="2020"/>
    <s v="Strasbourg"/>
    <s v="Marocain"/>
    <x v="3"/>
    <s v="beau, belle"/>
    <m/>
    <s v="sexualité"/>
    <s v="neutre"/>
    <s v="argotique"/>
    <s v="TAF"/>
  </r>
  <r>
    <s v="go"/>
    <x v="1"/>
    <s v="Morphologie"/>
    <s v="de gorette"/>
    <s v="Sapé comme jamais"/>
    <s v="Maître Gims"/>
    <n v="2015"/>
    <s v="Banlieue Paris Norden"/>
    <s v="Kongo"/>
    <x v="2"/>
    <s v="fille, jeune femme"/>
    <m/>
    <s v="sexualité"/>
    <s v="dévalorisant/péjoratif"/>
    <s v="argotique"/>
    <s v="CTT, TAB"/>
  </r>
  <r>
    <s v="per-pom"/>
    <x v="2"/>
    <m/>
    <s v="de pomper"/>
    <s v="La fierté de nôtre"/>
    <s v="Rohff"/>
    <n v="2004"/>
    <m/>
    <m/>
    <x v="0"/>
    <s v="plagier, copier"/>
    <m/>
    <s v="sexualité"/>
    <s v="neutre"/>
    <s v="argotique"/>
    <s v="TAB"/>
  </r>
  <r>
    <s v="pute"/>
    <x v="0"/>
    <m/>
    <m/>
    <s v="Petite fille"/>
    <s v="Booba"/>
    <n v="2017"/>
    <m/>
    <m/>
    <x v="2"/>
    <s v="prostituée"/>
    <m/>
    <s v="sexualité"/>
    <s v="dévalorisant/péjoratif"/>
    <s v="familier, vulgaire, argotique"/>
    <s v="LGR, LPR, TAB, AFP"/>
  </r>
  <r>
    <s v="zizir"/>
    <x v="11"/>
    <s v="Morphologie"/>
    <s v="de plaisir"/>
    <s v="Enfant comliqué"/>
    <s v="Larry"/>
    <n v="2020"/>
    <s v="Strasbourg"/>
    <s v="Marocain"/>
    <x v="0"/>
    <s v="plaisir"/>
    <m/>
    <s v="sexualité"/>
    <s v="neutre"/>
    <s v="argotique"/>
    <s v="TAB"/>
  </r>
  <r>
    <s v="zizir"/>
    <x v="11"/>
    <s v="Morphologie"/>
    <s v="de plaisir"/>
    <s v="Enfant comliqué"/>
    <s v="Larry"/>
    <n v="2020"/>
    <s v="Strasbourg"/>
    <s v="Marocain"/>
    <x v="0"/>
    <s v="plaisir"/>
    <m/>
    <s v="sexualité"/>
    <s v="neutre"/>
    <s v="argotique"/>
    <s v="TAB, AFP"/>
  </r>
  <r>
    <s v="blèmes-pro"/>
    <x v="2"/>
    <m/>
    <s v="de problème"/>
    <s v="A bout du souffle"/>
    <s v="Sexion d'Assaut "/>
    <n v="2011"/>
    <s v="Banlieue Paris Norden"/>
    <s v="Kongo"/>
    <x v="2"/>
    <s v="problème"/>
    <m/>
    <s v="société"/>
    <s v="neutre"/>
    <s v="argotique"/>
    <s v="kein"/>
  </r>
  <r>
    <s v="démago"/>
    <x v="1"/>
    <m/>
    <s v="de démagogue"/>
    <s v="AVF"/>
    <s v="Stromae"/>
    <n v="2013"/>
    <s v="Belgien"/>
    <s v="Ruanda"/>
    <x v="2"/>
    <m/>
    <m/>
    <s v="société"/>
    <s v="neutre"/>
    <s v="argotique"/>
    <s v="kein"/>
  </r>
  <r>
    <s v="fana"/>
    <x v="1"/>
    <m/>
    <s v="de fanatique"/>
    <s v="La belle et le bad boy"/>
    <s v="MC Solaar"/>
    <n v="2001"/>
    <s v="Île-de-France "/>
    <s v="Senegal"/>
    <x v="3"/>
    <s v="fanatique"/>
    <m/>
    <s v="société"/>
    <s v="neutre"/>
    <s v="familier, argotique"/>
    <s v="LGR, LPR, AFP"/>
  </r>
  <r>
    <s v="frigo"/>
    <x v="1"/>
    <m/>
    <s v="de frigorifique"/>
    <s v="35 heures"/>
    <s v="Sniper"/>
    <n v="2003"/>
    <s v="Paris "/>
    <m/>
    <x v="2"/>
    <s v="frigidaire"/>
    <m/>
    <s v="société"/>
    <s v="dévalorisant/péjoratif"/>
    <s v="argotique"/>
    <s v="LGR, LPR, TAB, AFP"/>
  </r>
  <r>
    <s v="gé-chan"/>
    <x v="2"/>
    <m/>
    <s v="de changé"/>
    <s v="Zoulou tchaing"/>
    <s v="PNL"/>
    <n v="2019"/>
    <m/>
    <m/>
    <x v="0"/>
    <m/>
    <m/>
    <s v="société"/>
    <s v="neutre"/>
    <s v="argotique"/>
    <s v="kein"/>
  </r>
  <r>
    <s v="inspi'"/>
    <x v="1"/>
    <m/>
    <s v="de inspiration"/>
    <s v="Zoulou tchaing"/>
    <s v="PNL"/>
    <n v="2019"/>
    <m/>
    <m/>
    <x v="2"/>
    <m/>
    <m/>
    <s v="société"/>
    <s v="neutre"/>
    <s v="familier, argotique"/>
    <s v="kein"/>
  </r>
  <r>
    <s v="ive"/>
    <x v="2"/>
    <m/>
    <s v="de vie"/>
    <s v="A bout du souffle"/>
    <s v="Sexion d'Assaut "/>
    <n v="2011"/>
    <s v="Banlieue Paris Norden"/>
    <s v="Kongo"/>
    <x v="2"/>
    <s v="vie"/>
    <m/>
    <s v="société"/>
    <s v="neutre"/>
    <s v="argotique"/>
    <s v="TAB"/>
  </r>
  <r>
    <s v="jungle"/>
    <x v="3"/>
    <m/>
    <m/>
    <s v="Une époque formidable"/>
    <s v="Sinik"/>
    <n v="2005"/>
    <s v="Paris "/>
    <s v="algérienne"/>
    <x v="1"/>
    <s v="forêt tropical"/>
    <m/>
    <s v="société"/>
    <s v="neutre"/>
    <s v="familier"/>
    <s v="LGR, LPR_x000a_"/>
  </r>
  <r>
    <s v="llet-bi"/>
    <x v="2"/>
    <m/>
    <s v="de billet"/>
    <s v="Chasse à l'homme"/>
    <s v="Niska"/>
    <n v="2016"/>
    <m/>
    <m/>
    <x v="2"/>
    <m/>
    <m/>
    <s v="société"/>
    <s v="neutre"/>
    <s v="argotique"/>
    <s v="kein"/>
  </r>
  <r>
    <s v="négro"/>
    <x v="12"/>
    <m/>
    <s v="de négro"/>
    <s v="35 heures"/>
    <s v="Sniper"/>
    <n v="2003"/>
    <s v="Paris "/>
    <m/>
    <x v="2"/>
    <s v="désignation raciste du Noir"/>
    <m/>
    <s v="société"/>
    <s v="dévalorisant/péjoratif"/>
    <s v="argotique"/>
    <s v="LGR, LPR, TAB, AFP"/>
  </r>
  <r>
    <s v="news"/>
    <x v="3"/>
    <m/>
    <m/>
    <s v="CQFD"/>
    <s v="IAM"/>
    <n v="2014"/>
    <m/>
    <m/>
    <x v="2"/>
    <s v="nouvelles_x000a_"/>
    <m/>
    <s v="société"/>
    <s v="neutre"/>
    <s v="familier"/>
    <s v="LGR, LPR"/>
  </r>
  <r>
    <s v="ouais"/>
    <x v="11"/>
    <s v="Morphologie"/>
    <m/>
    <s v="Condamné à reussir"/>
    <s v="Expression Direkt"/>
    <n v="2000"/>
    <s v="Île-de-France "/>
    <m/>
    <x v="8"/>
    <s v="oui"/>
    <m/>
    <s v="société"/>
    <s v="dévalorisant/péjoratif"/>
    <s v="familier"/>
    <s v="LGR, LPR"/>
  </r>
  <r>
    <s v="pépettes"/>
    <x v="5"/>
    <m/>
    <m/>
    <s v="Condamné à reussir"/>
    <s v="Expression Direkt"/>
    <n v="2000"/>
    <s v="Île-de-France "/>
    <m/>
    <x v="1"/>
    <s v="argent, pièce de monnaie"/>
    <s v="richesse"/>
    <s v="société"/>
    <s v="dévalorisant/péjoratif"/>
    <s v="familier, argotique, vieilli"/>
    <s v="LGR, LPR, AFP, TAB"/>
  </r>
  <r>
    <s v="populace"/>
    <x v="5"/>
    <m/>
    <m/>
    <s v="Condamné à reussir"/>
    <s v="Expression Direkt"/>
    <n v="2000"/>
    <s v="Île-de-France "/>
    <m/>
    <x v="1"/>
    <s v="Bas peuple, basses classes de la population ; le peuple"/>
    <m/>
    <s v="société"/>
    <s v="dévalorisant/péjoratif"/>
    <s v="familier, argotique"/>
    <s v="LGR"/>
  </r>
  <r>
    <s v="qualif"/>
    <x v="1"/>
    <m/>
    <s v="de qualification"/>
    <s v="CQFD"/>
    <s v="IAM"/>
    <n v="2014"/>
    <m/>
    <m/>
    <x v="2"/>
    <s v="qualification"/>
    <m/>
    <s v="société"/>
    <s v="neutre"/>
    <s v="argotique"/>
    <s v=" TAF"/>
  </r>
  <r>
    <s v="Sarko"/>
    <x v="1"/>
    <m/>
    <s v="de Sarkozy"/>
    <s v="La boulette"/>
    <s v="Diam's"/>
    <n v="2006"/>
    <s v="Paris "/>
    <s v="Zypern"/>
    <x v="2"/>
    <s v="le nom d'ancien président de la Frace"/>
    <m/>
    <s v="société"/>
    <s v="dévalorisant/péjoratif"/>
    <s v="familier"/>
    <s v="kein"/>
  </r>
  <r>
    <s v="télé"/>
    <x v="1"/>
    <m/>
    <s v="de télévision"/>
    <s v="AVF"/>
    <s v="Stromae"/>
    <n v="2013"/>
    <s v="Belgien"/>
    <s v="Ruanda"/>
    <x v="4"/>
    <m/>
    <m/>
    <s v="société"/>
    <s v="neutre"/>
    <s v="argotique"/>
    <s v="kein"/>
  </r>
  <r>
    <s v="tron-li"/>
    <x v="2"/>
    <s v="Morphologie"/>
    <s v="de litron"/>
    <s v="Une époque formidable"/>
    <s v="Sinik"/>
    <n v="2005"/>
    <s v="Paris "/>
    <s v="algérienne"/>
    <x v="2"/>
    <s v="mesure de capacité"/>
    <s v="&quot;le biz des tron-li&quot; - faire qc. Illegal"/>
    <s v="société"/>
    <s v="neutre"/>
    <s v="argotique"/>
    <s v="kein"/>
  </r>
  <r>
    <s v="dribble"/>
    <x v="3"/>
    <m/>
    <s v="de to dribble"/>
    <s v="Ca vient de la rue"/>
    <s v="IAM"/>
    <n v="2007"/>
    <s v="Marseille"/>
    <m/>
    <x v="0"/>
    <s v="action de dribbler"/>
    <m/>
    <s v="sport"/>
    <s v="neutre"/>
    <s v="familier"/>
    <s v="LGR, LPR"/>
  </r>
  <r>
    <s v="foot"/>
    <x v="1"/>
    <s v="Morphologie"/>
    <s v="de football"/>
    <s v="Une époque formidable"/>
    <s v="Sinik"/>
    <n v="2005"/>
    <s v="Paris "/>
    <s v="algérienne"/>
    <x v="1"/>
    <s v="football"/>
    <m/>
    <s v="sport"/>
    <s v="neutre"/>
    <s v="familier"/>
    <s v="LGR, LPR, AFP, TAB"/>
  </r>
  <r>
    <s v="foot"/>
    <x v="1"/>
    <s v="Morphologie"/>
    <s v="de football"/>
    <s v="Une époque formidable"/>
    <s v="Sinik"/>
    <n v="2005"/>
    <s v="Paris "/>
    <s v="algérienne"/>
    <x v="1"/>
    <s v="football"/>
    <m/>
    <s v="sport"/>
    <s v="neutre"/>
    <s v="familier"/>
    <s v="LGR, LPR, AFP, TAB"/>
  </r>
  <r>
    <s v="goal"/>
    <x v="3"/>
    <m/>
    <m/>
    <s v="La belle et le bad boy"/>
    <s v="MC Solaar"/>
    <n v="2001"/>
    <s v="Île-de-France "/>
    <s v="Senegal"/>
    <x v="9"/>
    <s v="but"/>
    <m/>
    <s v="sport"/>
    <s v="neutre"/>
    <s v="vieux"/>
    <s v="LGR, LPR"/>
  </r>
  <r>
    <s v="krump"/>
    <x v="3"/>
    <m/>
    <m/>
    <s v="Ca vient de la rue"/>
    <s v="IAM"/>
    <n v="2007"/>
    <s v="Marseille"/>
    <m/>
    <x v="2"/>
    <s v="la dance née dans les année 2000 à LA"/>
    <m/>
    <s v="musique"/>
    <s v="neutre"/>
    <s v="familier"/>
    <s v="kein"/>
  </r>
  <r>
    <s v="sécu"/>
    <x v="1"/>
    <m/>
    <s v="de sécurité"/>
    <s v="35 heures"/>
    <s v="Sniper"/>
    <n v="2003"/>
    <s v="Paris "/>
    <m/>
    <x v="2"/>
    <s v="sécurité"/>
    <m/>
    <s v="travail"/>
    <s v="dévalorisant/péjoratif"/>
    <s v="argotique"/>
    <s v="LGR, LPR, TAB, AFP"/>
  </r>
  <r>
    <s v="taf"/>
    <x v="1"/>
    <s v="Morphologie"/>
    <s v="peut-être de tafouilleux chiffonier"/>
    <s v="Une époque formidable"/>
    <s v="Sinik"/>
    <n v="2005"/>
    <s v="Paris "/>
    <s v="algérienne"/>
    <x v="2"/>
    <s v="travail"/>
    <m/>
    <s v="travail"/>
    <s v="neutre"/>
    <s v="argotique"/>
    <m/>
  </r>
  <r>
    <s v="taf"/>
    <x v="1"/>
    <s v="Morphologie"/>
    <s v="peut-être de tafouilleux chiffonier"/>
    <s v="Une époque formidable"/>
    <s v="Sinik"/>
    <n v="2005"/>
    <s v="Paris "/>
    <s v="algérienne"/>
    <x v="2"/>
    <s v="travail"/>
    <m/>
    <s v="travail"/>
    <s v="neutre"/>
    <s v="argotique"/>
    <m/>
  </r>
  <r>
    <s v="taf"/>
    <x v="1"/>
    <s v="Morphologie"/>
    <s v="peut-être de tafouilleux chiffonier"/>
    <s v="Une époque formidable"/>
    <s v="Sinik"/>
    <n v="2005"/>
    <s v="Paris "/>
    <s v="algérienne"/>
    <x v="2"/>
    <s v="travail"/>
    <m/>
    <s v="travail"/>
    <s v="neutre"/>
    <s v="argotique"/>
    <s v="LGR, LPR, TAB, AFP"/>
  </r>
  <r>
    <s v="taf"/>
    <x v="1"/>
    <s v="Morphologie"/>
    <s v="peut-être de tafouilleux chiffonier"/>
    <s v="Une époque formidable"/>
    <s v="Sinik"/>
    <n v="2005"/>
    <s v="Paris "/>
    <s v="algérienne"/>
    <x v="2"/>
    <s v="travail"/>
    <m/>
    <s v="travail"/>
    <s v="neutre"/>
    <s v="argotique"/>
    <s v="LGR, LPR, TAB, AFP"/>
  </r>
  <r>
    <s v="taffer"/>
    <x v="0"/>
    <m/>
    <m/>
    <s v="35 heures"/>
    <s v="Sniper"/>
    <n v="2003"/>
    <s v="Paris "/>
    <m/>
    <x v="0"/>
    <s v="travailler"/>
    <m/>
    <s v="travail"/>
    <s v="neutre"/>
    <s v="familier"/>
    <s v="LGR, LPR, TAB, AFP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1">
  <r>
    <s v="blèmes-pro"/>
    <m/>
    <m/>
    <x v="0"/>
    <s v="problèmes"/>
    <s v="neutre"/>
    <x v="0"/>
    <s v="argotique"/>
    <s v="kein"/>
  </r>
  <r>
    <s v="cher-lâ"/>
    <m/>
    <m/>
    <x v="1"/>
    <s v="lâcher"/>
    <s v="neutre"/>
    <x v="1"/>
    <s v="argotique"/>
    <s v="kein"/>
  </r>
  <r>
    <s v="cor-da"/>
    <m/>
    <m/>
    <x v="1"/>
    <s v="d'accord"/>
    <s v="neutre"/>
    <x v="2"/>
    <s v="familier, argotique"/>
    <s v="kein"/>
  </r>
  <r>
    <s v="ein-ch"/>
    <m/>
    <m/>
    <x v="2"/>
    <s v="chien"/>
    <s v="aggressif"/>
    <x v="0"/>
    <s v="argotique"/>
    <s v="kein"/>
  </r>
  <r>
    <s v="foncedé"/>
    <m/>
    <m/>
    <x v="0"/>
    <s v="défonce"/>
    <s v="aggressif"/>
    <x v="3"/>
    <s v="argotique"/>
    <s v="TAB"/>
  </r>
  <r>
    <s v="gé-chan"/>
    <m/>
    <m/>
    <x v="1"/>
    <s v="changé"/>
    <s v="neutre"/>
    <x v="4"/>
    <s v="argotique"/>
    <s v="kein"/>
  </r>
  <r>
    <s v="gol-ri"/>
    <m/>
    <m/>
    <x v="1"/>
    <s v="rigole"/>
    <s v="neutre"/>
    <x v="5"/>
    <s v="familier, argotique"/>
    <s v="kein"/>
  </r>
  <r>
    <s v="ieds-p"/>
    <m/>
    <m/>
    <x v="2"/>
    <s v="pieds"/>
    <s v="neutre"/>
    <x v="6"/>
    <s v="argotique"/>
    <s v="kein"/>
  </r>
  <r>
    <s v="illeu-cou"/>
    <m/>
    <m/>
    <x v="1"/>
    <s v="couillie"/>
    <s v="aggressif"/>
    <x v="3"/>
    <s v="argotique"/>
    <s v="kein"/>
  </r>
  <r>
    <s v="ive"/>
    <m/>
    <m/>
    <x v="2"/>
    <s v="vie"/>
    <s v="neutre"/>
    <x v="0"/>
    <s v="argotique"/>
    <s v="TAB"/>
  </r>
  <r>
    <s v="keufs"/>
    <s v="/flik/ - /flikø/ - /køfli/ - /k​œf/"/>
    <m/>
    <x v="2"/>
    <s v="policier"/>
    <s v="dévalorisante/péjoratif"/>
    <x v="7"/>
    <s v="argotique"/>
    <s v="LGR, LPR, TAF, AFP, CTT"/>
  </r>
  <r>
    <s v="llet-bi"/>
    <m/>
    <m/>
    <x v="1"/>
    <s v="billet"/>
    <s v="neutre"/>
    <x v="8"/>
    <s v="argotique"/>
    <s v="kein"/>
  </r>
  <r>
    <s v="meuf"/>
    <s v="famme - fameu - /famə/ - /mœf/ meuf"/>
    <s v="Motphologie"/>
    <x v="3"/>
    <s v="femme"/>
    <s v="dévalorisante/péjoratif"/>
    <x v="9"/>
    <s v="familier, argotique"/>
    <s v="LGR, LPR, TAF, AFP, CTT"/>
  </r>
  <r>
    <s v="ne-zo"/>
    <m/>
    <s v="Phonetik"/>
    <x v="1"/>
    <s v="zone"/>
    <s v="neutre"/>
    <x v="10"/>
    <s v="argotique"/>
    <s v="kein"/>
  </r>
  <r>
    <s v="ouf"/>
    <m/>
    <m/>
    <x v="2"/>
    <s v="fou"/>
    <s v="neutre"/>
    <x v="2"/>
    <s v="argotique"/>
    <s v="TAB, CTT"/>
  </r>
  <r>
    <s v="per-pom"/>
    <m/>
    <m/>
    <x v="1"/>
    <s v="pomper"/>
    <s v="neutre"/>
    <x v="9"/>
    <s v="argotique"/>
    <s v="TAB"/>
  </r>
  <r>
    <s v="re-frè"/>
    <m/>
    <m/>
    <x v="1"/>
    <s v="frère"/>
    <s v="neutre"/>
    <x v="0"/>
    <s v="familier, argotique"/>
    <s v="kein"/>
  </r>
  <r>
    <s v="reus-sta"/>
    <s v="[ʁœsta]"/>
    <s v="Phonetik"/>
    <x v="1"/>
    <s v="star"/>
    <s v="neutre"/>
    <x v="11"/>
    <s v="argotique"/>
    <s v="TAB"/>
  </r>
  <r>
    <s v="sique-mu"/>
    <m/>
    <m/>
    <x v="1"/>
    <s v="musique"/>
    <s v="neutre"/>
    <x v="11"/>
    <s v="courrant"/>
    <s v="kein"/>
  </r>
  <r>
    <s v="ssé-ca"/>
    <m/>
    <m/>
    <x v="1"/>
    <s v="cassé"/>
    <s v="neutre"/>
    <x v="3"/>
    <s v="argotique"/>
    <s v="TAB"/>
  </r>
  <r>
    <s v="ston-ba"/>
    <m/>
    <m/>
    <x v="1"/>
    <s v="baston"/>
    <s v="aggressif"/>
    <x v="3"/>
    <s v="argotique"/>
    <s v="kein"/>
  </r>
  <r>
    <s v="tard-pé"/>
    <m/>
    <m/>
    <x v="1"/>
    <s v="pétard"/>
    <s v="aggressif"/>
    <x v="12"/>
    <s v="argotique"/>
    <s v="TAB"/>
  </r>
  <r>
    <s v="tébe"/>
    <m/>
    <m/>
    <x v="1"/>
    <s v="bête"/>
    <s v="dévalorisante/péjoratif"/>
    <x v="3"/>
    <s v="argotique"/>
    <s v="TAF"/>
  </r>
  <r>
    <s v="ter-inspec"/>
    <m/>
    <m/>
    <x v="0"/>
    <s v="inspecteur"/>
    <s v="neutre"/>
    <x v="7"/>
    <s v="argotique"/>
    <s v="kein"/>
  </r>
  <r>
    <s v="tier-quar"/>
    <m/>
    <m/>
    <x v="1"/>
    <s v="quartier"/>
    <s v="neutre"/>
    <x v="10"/>
    <s v="argotique"/>
    <s v="kein"/>
  </r>
  <r>
    <s v="tits-pe"/>
    <m/>
    <m/>
    <x v="1"/>
    <s v="petits"/>
    <s v="neutre"/>
    <x v="0"/>
    <s v="argotique"/>
    <s v="kein"/>
  </r>
  <r>
    <s v="ton-ba"/>
    <m/>
    <s v="Phonetik"/>
    <x v="1"/>
    <s v="baton"/>
    <s v="neutre"/>
    <x v="3"/>
    <s v="argotique"/>
    <s v="kein"/>
  </r>
  <r>
    <s v="tron-li"/>
    <m/>
    <m/>
    <x v="1"/>
    <s v="litron"/>
    <s v="neutre"/>
    <x v="4"/>
    <s v="argotique"/>
    <s v="kein"/>
  </r>
  <r>
    <s v="you-voi"/>
    <m/>
    <m/>
    <x v="1"/>
    <s v="voyou"/>
    <s v="aggressif"/>
    <x v="3"/>
    <s v="argotique"/>
    <s v="TAB"/>
  </r>
  <r>
    <s v="zik"/>
    <m/>
    <s v="Motphologie"/>
    <x v="3"/>
    <s v="musik bzw. zik-mu"/>
    <s v="neutre"/>
    <x v="11"/>
    <s v="argotique"/>
    <s v="TAB, CTT"/>
  </r>
  <r>
    <s v="pines-co"/>
    <m/>
    <m/>
    <x v="1"/>
    <s v="copines"/>
    <s v="neutre"/>
    <x v="1"/>
    <s v="argotique"/>
    <m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1">
  <r>
    <s v="blèmes-pro"/>
    <m/>
    <m/>
    <x v="0"/>
    <s v="problèmes"/>
    <x v="0"/>
    <s v="famille"/>
    <s v="argotique"/>
    <s v="kein"/>
  </r>
  <r>
    <s v="cher-lâ"/>
    <m/>
    <m/>
    <x v="1"/>
    <s v="lâcher"/>
    <x v="0"/>
    <s v="amour"/>
    <s v="argotique"/>
    <s v="kein"/>
  </r>
  <r>
    <s v="cor-da"/>
    <m/>
    <m/>
    <x v="1"/>
    <s v="d'accord"/>
    <x v="0"/>
    <s v="sentiment"/>
    <s v="familier, argotique"/>
    <s v="kein"/>
  </r>
  <r>
    <s v="ein-ch"/>
    <m/>
    <m/>
    <x v="2"/>
    <s v="chien"/>
    <x v="1"/>
    <s v="famille"/>
    <s v="argotique"/>
    <s v="kein"/>
  </r>
  <r>
    <s v="foncedé"/>
    <m/>
    <m/>
    <x v="0"/>
    <s v="défonce"/>
    <x v="1"/>
    <s v="aggressivité/violence"/>
    <s v="argotique"/>
    <s v="TAB"/>
  </r>
  <r>
    <s v="gé-chan"/>
    <m/>
    <m/>
    <x v="1"/>
    <s v="changé"/>
    <x v="0"/>
    <s v="société"/>
    <s v="argotique"/>
    <s v="kein"/>
  </r>
  <r>
    <s v="gol-ri"/>
    <m/>
    <m/>
    <x v="1"/>
    <s v="rigole"/>
    <x v="0"/>
    <s v="amitié"/>
    <s v="familier, argotique"/>
    <s v="kein"/>
  </r>
  <r>
    <s v="ieds-p"/>
    <m/>
    <m/>
    <x v="2"/>
    <s v="pieds"/>
    <x v="0"/>
    <s v="corps"/>
    <s v="argotique"/>
    <s v="kein"/>
  </r>
  <r>
    <s v="illeu-cou"/>
    <m/>
    <m/>
    <x v="1"/>
    <s v="couillie"/>
    <x v="1"/>
    <s v="aggressivité/violence"/>
    <s v="argotique"/>
    <s v="kein"/>
  </r>
  <r>
    <s v="ive"/>
    <m/>
    <m/>
    <x v="2"/>
    <s v="vie"/>
    <x v="0"/>
    <s v="famille"/>
    <s v="argotique"/>
    <s v="TAB"/>
  </r>
  <r>
    <s v="keufs"/>
    <s v="/flik/ - /flikø/ - /køfli/ - /k​œf/"/>
    <m/>
    <x v="2"/>
    <s v="policier"/>
    <x v="2"/>
    <s v="prison/loi/autorité"/>
    <s v="argotique"/>
    <s v="LGR, LPR, TAF, AFP, CTT"/>
  </r>
  <r>
    <s v="llet-bi"/>
    <m/>
    <m/>
    <x v="1"/>
    <s v="billet"/>
    <x v="0"/>
    <s v="transport"/>
    <s v="argotique"/>
    <s v="kein"/>
  </r>
  <r>
    <s v="meuf"/>
    <s v="famme - fameu - /famə/ - /mœf/ meuf"/>
    <s v="Motphologie"/>
    <x v="3"/>
    <s v="femme"/>
    <x v="2"/>
    <s v="sexualité"/>
    <s v="familier, argotique"/>
    <s v="LGR, LPR, TAF, AFP, CTT"/>
  </r>
  <r>
    <s v="ne-zo"/>
    <m/>
    <s v="Phonetik"/>
    <x v="1"/>
    <s v="zone"/>
    <x v="0"/>
    <s v="lieu"/>
    <s v="argotique"/>
    <s v="kein"/>
  </r>
  <r>
    <s v="ouf"/>
    <m/>
    <m/>
    <x v="2"/>
    <s v="fou"/>
    <x v="0"/>
    <s v="sentiment"/>
    <s v="argotique"/>
    <s v="TAB, CTT"/>
  </r>
  <r>
    <s v="per-pom"/>
    <m/>
    <m/>
    <x v="1"/>
    <s v="pomper"/>
    <x v="0"/>
    <s v="sexualité"/>
    <s v="argotique"/>
    <s v="TAB"/>
  </r>
  <r>
    <s v="re-frè"/>
    <m/>
    <m/>
    <x v="1"/>
    <s v="frère"/>
    <x v="0"/>
    <s v="famille"/>
    <s v="familier, argotique"/>
    <s v="kein"/>
  </r>
  <r>
    <s v="reus-sta"/>
    <s v="[ʁœsta]"/>
    <s v="Phonetik"/>
    <x v="1"/>
    <s v="star"/>
    <x v="0"/>
    <s v="musique"/>
    <s v="argotique"/>
    <s v="TAB"/>
  </r>
  <r>
    <s v="sique-mu"/>
    <m/>
    <m/>
    <x v="1"/>
    <s v="musique"/>
    <x v="0"/>
    <s v="musique"/>
    <s v="courrant"/>
    <s v="kein"/>
  </r>
  <r>
    <s v="ssé-ca"/>
    <m/>
    <m/>
    <x v="1"/>
    <s v="cassé"/>
    <x v="0"/>
    <s v="aggressivité/violence"/>
    <s v="argotique"/>
    <s v="TAB"/>
  </r>
  <r>
    <s v="ston-ba"/>
    <m/>
    <m/>
    <x v="1"/>
    <s v="baston"/>
    <x v="1"/>
    <s v="aggressivité/violence"/>
    <s v="argotique"/>
    <s v="kein"/>
  </r>
  <r>
    <s v="tard-pé"/>
    <m/>
    <m/>
    <x v="1"/>
    <s v="pétard"/>
    <x v="1"/>
    <s v="drogue/alcool"/>
    <s v="argotique"/>
    <s v="TAB"/>
  </r>
  <r>
    <s v="tébe"/>
    <m/>
    <m/>
    <x v="1"/>
    <s v="bête"/>
    <x v="2"/>
    <s v="aggressivité/violence"/>
    <s v="argotique"/>
    <s v="TAF"/>
  </r>
  <r>
    <s v="ter-inspec"/>
    <m/>
    <m/>
    <x v="0"/>
    <s v="inspecteur"/>
    <x v="0"/>
    <s v="prison/loi/autorité"/>
    <s v="argotique"/>
    <s v="kein"/>
  </r>
  <r>
    <s v="tier-quar"/>
    <m/>
    <m/>
    <x v="1"/>
    <s v="quartier"/>
    <x v="0"/>
    <s v="lieu"/>
    <s v="argotique"/>
    <s v="kein"/>
  </r>
  <r>
    <s v="tits-pe"/>
    <m/>
    <m/>
    <x v="1"/>
    <s v="petits"/>
    <x v="0"/>
    <s v="famille"/>
    <s v="argotique"/>
    <s v="kein"/>
  </r>
  <r>
    <s v="ton-ba"/>
    <m/>
    <s v="Phonetik"/>
    <x v="1"/>
    <s v="baton"/>
    <x v="0"/>
    <s v="aggressivité/violence"/>
    <s v="argotique"/>
    <s v="kein"/>
  </r>
  <r>
    <s v="tron-li"/>
    <m/>
    <m/>
    <x v="1"/>
    <s v="litron"/>
    <x v="0"/>
    <s v="société"/>
    <s v="argotique"/>
    <s v="kein"/>
  </r>
  <r>
    <s v="you-voi"/>
    <m/>
    <m/>
    <x v="1"/>
    <s v="voyou"/>
    <x v="1"/>
    <s v="aggressivité/violence"/>
    <s v="argotique"/>
    <s v="TAB"/>
  </r>
  <r>
    <s v="zik"/>
    <m/>
    <s v="Motphologie"/>
    <x v="3"/>
    <s v="musik bzw. zik-mu"/>
    <x v="0"/>
    <s v="musique"/>
    <s v="argotique"/>
    <s v="TAB, CTT"/>
  </r>
  <r>
    <s v="pines-co"/>
    <m/>
    <m/>
    <x v="1"/>
    <s v="copines"/>
    <x v="0"/>
    <s v="amour"/>
    <s v="argotique"/>
    <m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1">
  <r>
    <s v="blèmes-pro"/>
    <m/>
    <x v="0"/>
    <x v="0"/>
    <s v="problèmes"/>
    <s v="neutre"/>
    <s v="famille"/>
    <s v="argotique"/>
    <s v="kein"/>
  </r>
  <r>
    <s v="cher-lâ"/>
    <m/>
    <x v="0"/>
    <x v="1"/>
    <s v="lâcher"/>
    <s v="neutre"/>
    <s v="amour"/>
    <s v="argotique"/>
    <s v="kein"/>
  </r>
  <r>
    <s v="cor-da"/>
    <m/>
    <x v="0"/>
    <x v="1"/>
    <s v="d'accord"/>
    <s v="neutre"/>
    <s v="sentiment"/>
    <s v="familier, argotique"/>
    <s v="kein"/>
  </r>
  <r>
    <s v="ein-ch"/>
    <m/>
    <x v="0"/>
    <x v="2"/>
    <s v="chien"/>
    <s v="aggressif"/>
    <s v="famille"/>
    <s v="argotique"/>
    <s v="kein"/>
  </r>
  <r>
    <s v="foncedé"/>
    <m/>
    <x v="0"/>
    <x v="0"/>
    <s v="défonce"/>
    <s v="aggressif"/>
    <s v="aggressivité/violence"/>
    <s v="argotique"/>
    <s v="TAB"/>
  </r>
  <r>
    <s v="gé-chan"/>
    <m/>
    <x v="0"/>
    <x v="1"/>
    <s v="changé"/>
    <s v="neutre"/>
    <s v="société"/>
    <s v="argotique"/>
    <s v="kein"/>
  </r>
  <r>
    <s v="gol-ri"/>
    <m/>
    <x v="0"/>
    <x v="1"/>
    <s v="rigole"/>
    <s v="neutre"/>
    <s v="amitié"/>
    <s v="familier, argotique"/>
    <s v="kein"/>
  </r>
  <r>
    <s v="ieds-p"/>
    <m/>
    <x v="0"/>
    <x v="2"/>
    <s v="pieds"/>
    <s v="neutre"/>
    <s v="corps"/>
    <s v="argotique"/>
    <s v="kein"/>
  </r>
  <r>
    <s v="illeu-cou"/>
    <m/>
    <x v="0"/>
    <x v="1"/>
    <s v="couillie"/>
    <s v="aggressif"/>
    <s v="aggressivité/violence"/>
    <s v="argotique"/>
    <s v="kein"/>
  </r>
  <r>
    <s v="ive"/>
    <m/>
    <x v="0"/>
    <x v="2"/>
    <s v="vie"/>
    <s v="neutre"/>
    <s v="famille"/>
    <s v="argotique"/>
    <s v="TAB"/>
  </r>
  <r>
    <s v="keufs"/>
    <s v="[flik] - [flikø] - [køfli] - [k​œf]"/>
    <x v="1"/>
    <x v="2"/>
    <s v="policier"/>
    <s v="dévalorisan/péjoratif"/>
    <s v="prison/loi/autorité"/>
    <s v="argotique"/>
    <s v="LGR, LPR, TAF, AFP, CTT"/>
  </r>
  <r>
    <s v="llet-bi"/>
    <m/>
    <x v="0"/>
    <x v="1"/>
    <s v="billet"/>
    <s v="neutre"/>
    <s v="transport"/>
    <s v="argotique"/>
    <s v="kein"/>
  </r>
  <r>
    <s v="meuf"/>
    <s v="femme - [fam] - [famø] - [mœf] meuf"/>
    <x v="2"/>
    <x v="3"/>
    <s v="femme"/>
    <s v="dévalorisan/péjoratif"/>
    <s v="sexualité"/>
    <s v="familier, argotique"/>
    <s v="LGR, LPR, TAF, AFP, CTT"/>
  </r>
  <r>
    <s v="ne-zo"/>
    <m/>
    <x v="0"/>
    <x v="1"/>
    <s v="zone"/>
    <s v="neutre"/>
    <s v="lieu"/>
    <s v="argotique"/>
    <s v="kein"/>
  </r>
  <r>
    <s v="ouf"/>
    <m/>
    <x v="2"/>
    <x v="2"/>
    <s v="fou"/>
    <s v="neutre"/>
    <s v="sentiment"/>
    <s v="argotique"/>
    <s v="TAB, CTT"/>
  </r>
  <r>
    <s v="per-pom"/>
    <m/>
    <x v="1"/>
    <x v="1"/>
    <s v="pomper"/>
    <s v="neutre"/>
    <s v="sexualité"/>
    <s v="argotique"/>
    <s v="TAB"/>
  </r>
  <r>
    <s v="pines-co"/>
    <m/>
    <x v="0"/>
    <x v="1"/>
    <s v="copines"/>
    <s v="neutre"/>
    <s v="amour"/>
    <s v="argotique"/>
    <m/>
  </r>
  <r>
    <s v="re-frè"/>
    <s v="[fʀɛʀ] - [fʀɛʀə] - [ʀø-fʀɛ]"/>
    <x v="3"/>
    <x v="1"/>
    <s v="frère"/>
    <s v="neutre"/>
    <s v="famille"/>
    <s v="familier, argotique"/>
    <s v="kein"/>
  </r>
  <r>
    <s v="reus-sta"/>
    <s v="[ʁøsta] - [sta​ʀ]"/>
    <x v="3"/>
    <x v="1"/>
    <s v="star"/>
    <s v="neutre"/>
    <s v="musique"/>
    <s v="argotique"/>
    <s v="TAB"/>
  </r>
  <r>
    <s v="sique-mu"/>
    <m/>
    <x v="0"/>
    <x v="1"/>
    <s v="musique"/>
    <s v="neutre"/>
    <s v="musique"/>
    <s v="courrant"/>
    <s v="kein"/>
  </r>
  <r>
    <s v="ssé-ca"/>
    <m/>
    <x v="0"/>
    <x v="1"/>
    <s v="cassé"/>
    <s v="neutre"/>
    <s v="aggressivité/violence"/>
    <s v="argotique"/>
    <s v="TAB"/>
  </r>
  <r>
    <s v="ston-ba"/>
    <m/>
    <x v="0"/>
    <x v="1"/>
    <s v="baston"/>
    <s v="aggressif"/>
    <s v="aggressivité/violence"/>
    <s v="argotique"/>
    <s v="kein"/>
  </r>
  <r>
    <s v="tard-pé"/>
    <m/>
    <x v="1"/>
    <x v="1"/>
    <s v="pétard"/>
    <s v="aggressif"/>
    <s v="drogue/alcool"/>
    <s v="argotique"/>
    <s v="TAB"/>
  </r>
  <r>
    <s v="té-be"/>
    <m/>
    <x v="3"/>
    <x v="1"/>
    <s v="bête"/>
    <s v="dévalorisan/péjoratif"/>
    <s v="aggressivité/violence"/>
    <s v="argotique"/>
    <s v="TAF"/>
  </r>
  <r>
    <s v="ter-inspec"/>
    <m/>
    <x v="0"/>
    <x v="0"/>
    <s v="inspecteur"/>
    <s v="neutre"/>
    <s v="prison/loi/autorité"/>
    <s v="argotique"/>
    <s v="kein"/>
  </r>
  <r>
    <s v="tier-quar"/>
    <m/>
    <x v="0"/>
    <x v="1"/>
    <s v="quartier"/>
    <s v="neutre"/>
    <s v="lieu"/>
    <s v="argotique"/>
    <s v="kein"/>
  </r>
  <r>
    <s v="tits-pe"/>
    <m/>
    <x v="0"/>
    <x v="1"/>
    <s v="petits"/>
    <s v="neutre"/>
    <s v="famille"/>
    <s v="argotique"/>
    <s v="kein"/>
  </r>
  <r>
    <s v="ton-ba"/>
    <m/>
    <x v="0"/>
    <x v="1"/>
    <s v="baton"/>
    <s v="neutre"/>
    <s v="aggressivité/violence"/>
    <s v="argotique"/>
    <s v="kein"/>
  </r>
  <r>
    <s v="tron-li"/>
    <m/>
    <x v="0"/>
    <x v="1"/>
    <s v="litron"/>
    <s v="neutre"/>
    <s v="société"/>
    <s v="argotique"/>
    <s v="kein"/>
  </r>
  <r>
    <s v="you-voi"/>
    <m/>
    <x v="1"/>
    <x v="1"/>
    <s v="voyou"/>
    <s v="aggressif"/>
    <s v="aggressivité/violence"/>
    <s v="argotique"/>
    <s v="TAB"/>
  </r>
  <r>
    <s v="zik"/>
    <s v="/zik/ - /zik-my/ "/>
    <x v="2"/>
    <x v="3"/>
    <s v="musik bzw. zik-mu"/>
    <s v="neutre"/>
    <s v="musique"/>
    <s v="argotique"/>
    <s v="TAB, CTT"/>
  </r>
</pivotCacheRecords>
</file>

<file path=xl/pivotCache/pivotCacheRecords7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1">
  <r>
    <s v="blèmes-pro"/>
    <m/>
    <s v="Phonetik"/>
    <x v="0"/>
    <s v="problèmes"/>
    <s v="neutre"/>
    <s v="famille"/>
    <s v="argotique"/>
    <x v="0"/>
  </r>
  <r>
    <s v="cher-lâ"/>
    <m/>
    <s v="Phonetik"/>
    <x v="1"/>
    <s v="lâcher"/>
    <s v="neutre"/>
    <s v="amour"/>
    <s v="argotique"/>
    <x v="0"/>
  </r>
  <r>
    <s v="cor-da"/>
    <m/>
    <s v="Phonetik"/>
    <x v="1"/>
    <s v="d'accord"/>
    <s v="neutre"/>
    <s v="sentiment"/>
    <s v="familier, argotique"/>
    <x v="0"/>
  </r>
  <r>
    <s v="ein-ch"/>
    <m/>
    <s v="Phonetik"/>
    <x v="2"/>
    <s v="chien"/>
    <s v="aggressif"/>
    <s v="famille"/>
    <s v="argotique"/>
    <x v="0"/>
  </r>
  <r>
    <s v="foncedé"/>
    <m/>
    <s v="Phonetik"/>
    <x v="0"/>
    <s v="défonce"/>
    <s v="aggressif"/>
    <s v="aggressivité/violence"/>
    <s v="argotique"/>
    <x v="1"/>
  </r>
  <r>
    <s v="gé-chan"/>
    <m/>
    <s v="Phonetik"/>
    <x v="1"/>
    <s v="changé"/>
    <s v="neutre"/>
    <s v="société"/>
    <s v="argotique"/>
    <x v="0"/>
  </r>
  <r>
    <s v="gol-ri"/>
    <m/>
    <s v="Phonetik"/>
    <x v="1"/>
    <s v="rigole"/>
    <s v="neutre"/>
    <s v="amitié"/>
    <s v="familier, argotique"/>
    <x v="0"/>
  </r>
  <r>
    <s v="ieds-p"/>
    <m/>
    <s v="Phonetik"/>
    <x v="2"/>
    <s v="pieds"/>
    <s v="neutre"/>
    <s v="corps"/>
    <s v="argotique"/>
    <x v="0"/>
  </r>
  <r>
    <s v="illeu-cou"/>
    <m/>
    <s v="Phonetik"/>
    <x v="1"/>
    <s v="couillie"/>
    <s v="aggressif"/>
    <s v="aggressivité/violence"/>
    <s v="argotique"/>
    <x v="0"/>
  </r>
  <r>
    <s v="ive"/>
    <m/>
    <s v="Phonetik"/>
    <x v="2"/>
    <s v="vie"/>
    <s v="neutre"/>
    <s v="famille"/>
    <s v="argotique"/>
    <x v="1"/>
  </r>
  <r>
    <s v="keufs"/>
    <s v="[flik] - [flikø] - [køfli] - [k​œf]"/>
    <s v="Phonetik/Semantik"/>
    <x v="2"/>
    <s v="policier"/>
    <s v="dévalorisan/péjoratif"/>
    <s v="prison/loi/autorité"/>
    <s v="argotique"/>
    <x v="2"/>
  </r>
  <r>
    <s v="llet-bi"/>
    <m/>
    <s v="Phonetik"/>
    <x v="1"/>
    <s v="billet"/>
    <s v="neutre"/>
    <s v="transport"/>
    <s v="argotique"/>
    <x v="0"/>
  </r>
  <r>
    <s v="meuf"/>
    <s v="femme - [fam] - [famø] - [mœf] meuf"/>
    <s v="Morphologie"/>
    <x v="3"/>
    <s v="femme"/>
    <s v="dévalorisan/péjoratif"/>
    <s v="sexualité"/>
    <s v="familier, argotique"/>
    <x v="2"/>
  </r>
  <r>
    <s v="ne-zo"/>
    <m/>
    <s v="Phonetik"/>
    <x v="1"/>
    <s v="zone"/>
    <s v="neutre"/>
    <s v="lieu"/>
    <s v="argotique"/>
    <x v="0"/>
  </r>
  <r>
    <s v="ouf"/>
    <m/>
    <s v="Morphologie"/>
    <x v="2"/>
    <s v="fou"/>
    <s v="neutre"/>
    <s v="sentiment"/>
    <s v="argotique"/>
    <x v="3"/>
  </r>
  <r>
    <s v="per-pom"/>
    <m/>
    <s v="Phonetik/Semantik"/>
    <x v="1"/>
    <s v="pomper"/>
    <s v="neutre"/>
    <s v="sexualité"/>
    <s v="argotique"/>
    <x v="1"/>
  </r>
  <r>
    <s v="pines-co"/>
    <m/>
    <s v="Phonetik"/>
    <x v="1"/>
    <s v="copines"/>
    <s v="neutre"/>
    <s v="amour"/>
    <s v="argotique"/>
    <x v="4"/>
  </r>
  <r>
    <s v="re-frè"/>
    <s v="[fʀɛʀ] - [fʀɛʀə] - [ʀø-fʀɛ]"/>
    <s v="Phonetik/Morphologie"/>
    <x v="1"/>
    <s v="frère"/>
    <s v="neutre"/>
    <s v="famille"/>
    <s v="familier, argotique"/>
    <x v="0"/>
  </r>
  <r>
    <s v="reus-sta"/>
    <s v="[ʁøsta] - [sta​ʀ]"/>
    <s v="Phonetik/Morphologie"/>
    <x v="1"/>
    <s v="star"/>
    <s v="neutre"/>
    <s v="musique"/>
    <s v="argotique"/>
    <x v="1"/>
  </r>
  <r>
    <s v="sique-mu"/>
    <m/>
    <s v="Phonetik"/>
    <x v="1"/>
    <s v="musique"/>
    <s v="neutre"/>
    <s v="musique"/>
    <s v="courrant"/>
    <x v="0"/>
  </r>
  <r>
    <s v="ssé-ca"/>
    <m/>
    <s v="Phonetik"/>
    <x v="1"/>
    <s v="cassé"/>
    <s v="neutre"/>
    <s v="aggressivité/violence"/>
    <s v="argotique"/>
    <x v="1"/>
  </r>
  <r>
    <s v="ston-ba"/>
    <m/>
    <s v="Phonetik"/>
    <x v="1"/>
    <s v="baston"/>
    <s v="aggressif"/>
    <s v="aggressivité/violence"/>
    <s v="argotique"/>
    <x v="0"/>
  </r>
  <r>
    <s v="tard-pé"/>
    <m/>
    <s v="Phonetik/Semantik"/>
    <x v="1"/>
    <s v="pétard"/>
    <s v="aggressif"/>
    <s v="drogue/alcool"/>
    <s v="argotique"/>
    <x v="1"/>
  </r>
  <r>
    <s v="té-be"/>
    <m/>
    <s v="Phonetik/Morphologie"/>
    <x v="1"/>
    <s v="bête"/>
    <s v="dévalorisan/péjoratif"/>
    <s v="aggressivité/violence"/>
    <s v="argotique"/>
    <x v="5"/>
  </r>
  <r>
    <s v="ter-inspec"/>
    <m/>
    <s v="Phonetik"/>
    <x v="0"/>
    <s v="inspecteur"/>
    <s v="neutre"/>
    <s v="prison/loi/autorité"/>
    <s v="argotique"/>
    <x v="0"/>
  </r>
  <r>
    <s v="tier-quar"/>
    <m/>
    <s v="Phonetik"/>
    <x v="1"/>
    <s v="quartier"/>
    <s v="neutre"/>
    <s v="lieu"/>
    <s v="argotique"/>
    <x v="0"/>
  </r>
  <r>
    <s v="tits-pe"/>
    <m/>
    <s v="Phonetik"/>
    <x v="1"/>
    <s v="petits"/>
    <s v="neutre"/>
    <s v="famille"/>
    <s v="argotique"/>
    <x v="0"/>
  </r>
  <r>
    <s v="ton-ba"/>
    <m/>
    <s v="Phonetik"/>
    <x v="1"/>
    <s v="baton"/>
    <s v="neutre"/>
    <s v="aggressivité/violence"/>
    <s v="argotique"/>
    <x v="0"/>
  </r>
  <r>
    <s v="tron-li"/>
    <m/>
    <s v="Phonetik"/>
    <x v="1"/>
    <s v="litron"/>
    <s v="neutre"/>
    <s v="société"/>
    <s v="argotique"/>
    <x v="0"/>
  </r>
  <r>
    <s v="you-voi"/>
    <m/>
    <s v="Phonetik/Semantik"/>
    <x v="1"/>
    <s v="voyou"/>
    <s v="aggressif"/>
    <s v="aggressivité/violence"/>
    <s v="argotique"/>
    <x v="1"/>
  </r>
  <r>
    <s v="zik"/>
    <s v="/zik/ - /zik-my/ "/>
    <s v="Morphologie"/>
    <x v="3"/>
    <s v="musik bzw. zik-mu"/>
    <s v="neutre"/>
    <s v="musique"/>
    <s v="argotique"/>
    <x v="3"/>
  </r>
</pivotCacheRecords>
</file>

<file path=xl/pivotCache/pivotCacheRecords8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1">
  <r>
    <s v="blèmes-pro"/>
    <m/>
    <s v="Phonetik"/>
    <s v="dreisilbig"/>
    <s v="problèmes"/>
    <s v="neutre"/>
    <s v="famille"/>
    <x v="0"/>
    <x v="0"/>
  </r>
  <r>
    <s v="cher-lâ"/>
    <m/>
    <s v="Phonetik"/>
    <s v="zweisilbig"/>
    <s v="lâcher"/>
    <s v="neutre"/>
    <s v="amour"/>
    <x v="0"/>
    <x v="0"/>
  </r>
  <r>
    <s v="cor-da"/>
    <m/>
    <s v="Phonetik"/>
    <s v="zweisilbig"/>
    <s v="d'accord"/>
    <s v="neutre"/>
    <s v="sentiment"/>
    <x v="0"/>
    <x v="0"/>
  </r>
  <r>
    <s v="ein-ch"/>
    <m/>
    <s v="Phonetik"/>
    <s v="einsilbig"/>
    <s v="chien"/>
    <s v="aggressif"/>
    <s v="famille"/>
    <x v="0"/>
    <x v="0"/>
  </r>
  <r>
    <s v="foncedé"/>
    <m/>
    <s v="Phonetik"/>
    <s v="dreisilbig"/>
    <s v="défonce"/>
    <s v="aggressif"/>
    <s v="aggressivité/violence"/>
    <x v="0"/>
    <x v="1"/>
  </r>
  <r>
    <s v="gé-chan"/>
    <m/>
    <s v="Phonetik"/>
    <s v="zweisilbig"/>
    <s v="changé"/>
    <s v="neutre"/>
    <s v="société"/>
    <x v="0"/>
    <x v="0"/>
  </r>
  <r>
    <s v="gol-ri"/>
    <m/>
    <s v="Phonetik"/>
    <s v="zweisilbig"/>
    <s v="rigole"/>
    <s v="neutre"/>
    <s v="amitié"/>
    <x v="0"/>
    <x v="0"/>
  </r>
  <r>
    <s v="ieds-p"/>
    <m/>
    <s v="Phonetik"/>
    <s v="einsilbig"/>
    <s v="pieds"/>
    <s v="neutre"/>
    <s v="corps"/>
    <x v="0"/>
    <x v="0"/>
  </r>
  <r>
    <s v="illeu-cou"/>
    <m/>
    <s v="Phonetik"/>
    <s v="zweisilbig"/>
    <s v="couillie"/>
    <s v="aggressif"/>
    <s v="aggressivité/violence"/>
    <x v="0"/>
    <x v="0"/>
  </r>
  <r>
    <s v="ive"/>
    <m/>
    <s v="Phonetik"/>
    <s v="einsilbig"/>
    <s v="vie"/>
    <s v="neutre"/>
    <s v="famille"/>
    <x v="0"/>
    <x v="1"/>
  </r>
  <r>
    <s v="keufs"/>
    <s v="[flik] - [flikø] - [køfli] - [k​œf]"/>
    <s v="Phonetik/Semantik"/>
    <s v="einsilbig"/>
    <s v="policier"/>
    <s v="dévalorisan/péjoratif"/>
    <s v="prison/loi/autorité"/>
    <x v="1"/>
    <x v="2"/>
  </r>
  <r>
    <s v="llet-bi"/>
    <m/>
    <s v="Phonetik"/>
    <s v="zweisilbig"/>
    <s v="billet"/>
    <s v="neutre"/>
    <s v="transport"/>
    <x v="0"/>
    <x v="0"/>
  </r>
  <r>
    <s v="meuf"/>
    <s v="femme - [fam] - [famø] - [mœf] meuf"/>
    <s v="Morphologie"/>
    <s v="troncation"/>
    <s v="femme"/>
    <s v="dévalorisan/péjoratif"/>
    <s v="sexualité"/>
    <x v="1"/>
    <x v="2"/>
  </r>
  <r>
    <s v="ne-zo"/>
    <m/>
    <s v="Phonetik"/>
    <s v="zweisilbig"/>
    <s v="zone"/>
    <s v="neutre"/>
    <s v="lieu"/>
    <x v="0"/>
    <x v="0"/>
  </r>
  <r>
    <s v="ouf"/>
    <m/>
    <s v="Morphologie"/>
    <s v="einsilbig"/>
    <s v="fou"/>
    <s v="neutre"/>
    <s v="sentiment"/>
    <x v="0"/>
    <x v="3"/>
  </r>
  <r>
    <s v="per-pom"/>
    <m/>
    <s v="Phonetik/Semantik"/>
    <s v="zweisilbig"/>
    <s v="pomper"/>
    <s v="neutre"/>
    <s v="sexualité"/>
    <x v="0"/>
    <x v="1"/>
  </r>
  <r>
    <s v="pines-co"/>
    <m/>
    <s v="Phonetik"/>
    <s v="zweisilbig"/>
    <s v="copines"/>
    <s v="neutre"/>
    <s v="amour"/>
    <x v="0"/>
    <x v="4"/>
  </r>
  <r>
    <s v="re-frè"/>
    <s v="[fʀɛʀ] - [fʀɛʀə] - [ʀø-fʀɛ]"/>
    <s v="Phonetik/Morphologie"/>
    <s v="zweisilbig"/>
    <s v="frère"/>
    <s v="neutre"/>
    <s v="famille"/>
    <x v="0"/>
    <x v="0"/>
  </r>
  <r>
    <s v="reus-sta"/>
    <s v="[ʁøsta] - [sta​ʀ]"/>
    <s v="Phonetik/Morphologie"/>
    <s v="zweisilbig"/>
    <s v="star"/>
    <s v="neutre"/>
    <s v="musique"/>
    <x v="0"/>
    <x v="1"/>
  </r>
  <r>
    <s v="sique-mu"/>
    <m/>
    <s v="Phonetik"/>
    <s v="zweisilbig"/>
    <s v="musique"/>
    <s v="neutre"/>
    <s v="musique"/>
    <x v="2"/>
    <x v="0"/>
  </r>
  <r>
    <s v="ssé-ca"/>
    <m/>
    <s v="Phonetik"/>
    <s v="zweisilbig"/>
    <s v="cassé"/>
    <s v="neutre"/>
    <s v="aggressivité/violence"/>
    <x v="0"/>
    <x v="1"/>
  </r>
  <r>
    <s v="ston-ba"/>
    <m/>
    <s v="Phonetik"/>
    <s v="zweisilbig"/>
    <s v="baston"/>
    <s v="aggressif"/>
    <s v="aggressivité/violence"/>
    <x v="0"/>
    <x v="0"/>
  </r>
  <r>
    <s v="tard-pé"/>
    <m/>
    <s v="Phonetik/Semantik"/>
    <s v="zweisilbig"/>
    <s v="pétard"/>
    <s v="aggressif"/>
    <s v="drogue/alcool"/>
    <x v="0"/>
    <x v="1"/>
  </r>
  <r>
    <s v="té-be"/>
    <m/>
    <s v="Phonetik/Morphologie"/>
    <s v="zweisilbig"/>
    <s v="bête"/>
    <s v="dévalorisan/péjoratif"/>
    <s v="aggressivité/violence"/>
    <x v="0"/>
    <x v="5"/>
  </r>
  <r>
    <s v="ter-inspec"/>
    <m/>
    <s v="Phonetik"/>
    <s v="dreisilbig"/>
    <s v="inspecteur"/>
    <s v="neutre"/>
    <s v="prison/loi/autorité"/>
    <x v="0"/>
    <x v="0"/>
  </r>
  <r>
    <s v="tier-quar"/>
    <m/>
    <s v="Phonetik"/>
    <s v="zweisilbig"/>
    <s v="quartier"/>
    <s v="neutre"/>
    <s v="lieu"/>
    <x v="0"/>
    <x v="0"/>
  </r>
  <r>
    <s v="tits-pe"/>
    <m/>
    <s v="Phonetik"/>
    <s v="zweisilbig"/>
    <s v="petits"/>
    <s v="neutre"/>
    <s v="famille"/>
    <x v="0"/>
    <x v="0"/>
  </r>
  <r>
    <s v="ton-ba"/>
    <m/>
    <s v="Phonetik"/>
    <s v="zweisilbig"/>
    <s v="baton"/>
    <s v="neutre"/>
    <s v="aggressivité/violence"/>
    <x v="0"/>
    <x v="0"/>
  </r>
  <r>
    <s v="tron-li"/>
    <m/>
    <s v="Phonetik"/>
    <s v="zweisilbig"/>
    <s v="litron"/>
    <s v="neutre"/>
    <s v="société"/>
    <x v="0"/>
    <x v="0"/>
  </r>
  <r>
    <s v="you-voi"/>
    <m/>
    <s v="Phonetik/Semantik"/>
    <s v="zweisilbig"/>
    <s v="voyou"/>
    <s v="aggressif"/>
    <s v="aggressivité/violence"/>
    <x v="0"/>
    <x v="1"/>
  </r>
  <r>
    <s v="zik"/>
    <s v="/zik/ - /zik-my/ "/>
    <s v="Morphologie"/>
    <s v="troncation"/>
    <s v="musik bzw. zik-mu"/>
    <s v="neutre"/>
    <s v="musique"/>
    <x v="0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8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CABD8EE-4DEC-426A-AF82-02D1431BF87D}" name="PivotTable128" cacheId="0" applyNumberFormats="0" applyBorderFormats="0" applyFontFormats="0" applyPatternFormats="0" applyAlignmentFormats="0" applyWidthHeightFormats="1" dataCaption="Werte" updatedVersion="6" minRefreshableVersion="3" useAutoFormatting="1" rowGrandTotals="0" colGrandTotals="0" itemPrintTitles="1" createdVersion="6" indent="0" compact="0" compactData="0" multipleFieldFilters="0" chartFormat="8">
  <location ref="A3:B6" firstHeaderRow="1" firstDataRow="1" firstDataCol="1"/>
  <pivotFields count="16">
    <pivotField compact="0" outline="0" showAll="0" defaultSubtotal="0">
      <items count="15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dataField="1" compact="0" outline="0" showAll="0" defaultSubtotal="0">
      <items count="3">
        <item x="2"/>
        <item n="dévalorisant/péjoratif" x="0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13"/>
  </rowFields>
  <rowItems count="3">
    <i>
      <x/>
    </i>
    <i>
      <x v="1"/>
    </i>
    <i>
      <x v="2"/>
    </i>
  </rowItems>
  <colItems count="1">
    <i/>
  </colItems>
  <dataFields count="1">
    <dataField name="Anzahl von Valeur" fld="13" subtotal="count" baseField="0" baseItem="0"/>
  </dataFields>
  <formats count="4">
    <format dxfId="55">
      <pivotArea field="13" type="button" dataOnly="0" labelOnly="1" outline="0" axis="axisRow" fieldPosition="0"/>
    </format>
    <format dxfId="54">
      <pivotArea dataOnly="0" labelOnly="1" outline="0" axis="axisValues" fieldPosition="0"/>
    </format>
    <format dxfId="53">
      <pivotArea outline="0" fieldPosition="0">
        <references count="1">
          <reference field="13" count="1" selected="0">
            <x v="0"/>
          </reference>
        </references>
      </pivotArea>
    </format>
    <format dxfId="52">
      <pivotArea dataOnly="0" labelOnly="1" outline="0" axis="axisValues" fieldPosition="0"/>
    </format>
  </formats>
  <chartFormats count="8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>
      <pivotArea type="data" outline="0" fieldPosition="0">
        <references count="2">
          <reference field="4294967294" count="1" selected="0">
            <x v="0"/>
          </reference>
          <reference field="13" count="1" selected="0">
            <x v="2"/>
          </reference>
        </references>
      </pivotArea>
    </chartFormat>
    <chartFormat chart="0" format="2">
      <pivotArea type="data" outline="0" fieldPosition="0">
        <references count="2">
          <reference field="4294967294" count="1" selected="0">
            <x v="0"/>
          </reference>
          <reference field="13" count="1" selected="0">
            <x v="1"/>
          </reference>
        </references>
      </pivotArea>
    </chartFormat>
    <chartFormat chart="5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5" format="1">
      <pivotArea type="data" outline="0" fieldPosition="0">
        <references count="2">
          <reference field="4294967294" count="1" selected="0">
            <x v="0"/>
          </reference>
          <reference field="13" count="1" selected="0">
            <x v="2"/>
          </reference>
        </references>
      </pivotArea>
    </chartFormat>
    <chartFormat chart="5" format="2">
      <pivotArea type="data" outline="0" fieldPosition="0">
        <references count="2">
          <reference field="4294967294" count="1" selected="0">
            <x v="0"/>
          </reference>
          <reference field="13" count="1" selected="0">
            <x v="1"/>
          </reference>
        </references>
      </pivotArea>
    </chartFormat>
    <chartFormat chart="5" format="3">
      <pivotArea type="data" outline="0" fieldPosition="0">
        <references count="2">
          <reference field="4294967294" count="1" selected="0">
            <x v="0"/>
          </reference>
          <reference field="13" count="1" selected="0">
            <x v="0"/>
          </reference>
        </references>
      </pivotArea>
    </chartFormat>
    <chartFormat chart="0" format="3">
      <pivotArea type="data" outline="0" fieldPosition="0">
        <references count="2">
          <reference field="4294967294" count="1" selected="0">
            <x v="0"/>
          </reference>
          <reference field="13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60C5FAB-5324-4669-AE9E-C58390955B3A}" name="PivotTable249" cacheId="1" applyNumberFormats="0" applyBorderFormats="0" applyFontFormats="0" applyPatternFormats="0" applyAlignmentFormats="0" applyWidthHeightFormats="1" dataCaption="Werte" updatedVersion="6" minRefreshableVersion="3" useAutoFormatting="1" rowGrandTotals="0" colGrandTotals="0" itemPrintTitles="1" createdVersion="6" indent="0" compact="0" compactData="0" multipleFieldFilters="0" chartFormat="1">
  <location ref="A4:B23" firstHeaderRow="1" firstDataRow="1" firstDataCol="1"/>
  <pivotFields count="16"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items count="10">
        <item x="7"/>
        <item x="3"/>
        <item x="5"/>
        <item x="6"/>
        <item x="8"/>
        <item x="4"/>
        <item x="2"/>
        <item x="1"/>
        <item x="0"/>
        <item x="9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19">
        <item x="0"/>
        <item x="1"/>
        <item x="2"/>
        <item x="3"/>
        <item x="4"/>
        <item x="5"/>
        <item x="6"/>
        <item x="7"/>
        <item x="8"/>
        <item x="9"/>
        <item x="11"/>
        <item x="12"/>
        <item x="13"/>
        <item x="14"/>
        <item x="10"/>
        <item x="15"/>
        <item x="16"/>
        <item x="17"/>
        <item x="18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12"/>
  </rowFields>
  <rowItems count="1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</rowItems>
  <colItems count="1">
    <i/>
  </colItems>
  <dataFields count="1">
    <dataField name="Anzahl von konkreten Beispielen" fld="0" subtotal="count" baseField="12" baseItem="0"/>
  </dataFields>
  <formats count="14">
    <format dxfId="51">
      <pivotArea outline="0" fieldPosition="0">
        <references count="1">
          <reference field="12" count="1" selected="0">
            <x v="0"/>
          </reference>
        </references>
      </pivotArea>
    </format>
    <format dxfId="50">
      <pivotArea dataOnly="0" labelOnly="1" outline="0" fieldPosition="0">
        <references count="1">
          <reference field="12" count="1">
            <x v="0"/>
          </reference>
        </references>
      </pivotArea>
    </format>
    <format dxfId="49">
      <pivotArea outline="0" fieldPosition="0">
        <references count="1">
          <reference field="12" count="1" selected="0">
            <x v="0"/>
          </reference>
        </references>
      </pivotArea>
    </format>
    <format dxfId="48">
      <pivotArea dataOnly="0" labelOnly="1" outline="0" fieldPosition="0">
        <references count="1">
          <reference field="12" count="1">
            <x v="0"/>
          </reference>
        </references>
      </pivotArea>
    </format>
    <format dxfId="47">
      <pivotArea outline="0" fieldPosition="0">
        <references count="1">
          <reference field="12" count="1" selected="0">
            <x v="4"/>
          </reference>
        </references>
      </pivotArea>
    </format>
    <format dxfId="46">
      <pivotArea dataOnly="0" labelOnly="1" outline="0" fieldPosition="0">
        <references count="1">
          <reference field="12" count="1">
            <x v="4"/>
          </reference>
        </references>
      </pivotArea>
    </format>
    <format dxfId="45">
      <pivotArea outline="0" fieldPosition="0">
        <references count="1">
          <reference field="12" count="1" selected="0">
            <x v="8"/>
          </reference>
        </references>
      </pivotArea>
    </format>
    <format dxfId="44">
      <pivotArea dataOnly="0" labelOnly="1" outline="0" fieldPosition="0">
        <references count="1">
          <reference field="12" count="1">
            <x v="8"/>
          </reference>
        </references>
      </pivotArea>
    </format>
    <format dxfId="43">
      <pivotArea outline="0" fieldPosition="0">
        <references count="1">
          <reference field="12" count="1" selected="0">
            <x v="12"/>
          </reference>
        </references>
      </pivotArea>
    </format>
    <format dxfId="42">
      <pivotArea dataOnly="0" labelOnly="1" outline="0" fieldPosition="0">
        <references count="1">
          <reference field="12" count="1">
            <x v="12"/>
          </reference>
        </references>
      </pivotArea>
    </format>
    <format dxfId="41">
      <pivotArea outline="0" fieldPosition="0">
        <references count="1">
          <reference field="12" count="1" selected="0">
            <x v="14"/>
          </reference>
        </references>
      </pivotArea>
    </format>
    <format dxfId="40">
      <pivotArea dataOnly="0" labelOnly="1" outline="0" fieldPosition="0">
        <references count="1">
          <reference field="12" count="1">
            <x v="14"/>
          </reference>
        </references>
      </pivotArea>
    </format>
    <format dxfId="39">
      <pivotArea outline="0" fieldPosition="0">
        <references count="1">
          <reference field="12" count="1" selected="0">
            <x v="16"/>
          </reference>
        </references>
      </pivotArea>
    </format>
    <format dxfId="38">
      <pivotArea dataOnly="0" labelOnly="1" outline="0" fieldPosition="0">
        <references count="1">
          <reference field="12" count="1">
            <x v="16"/>
          </reference>
        </references>
      </pivotArea>
    </format>
  </formats>
  <chartFormats count="20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>
      <pivotArea type="data" outline="0" fieldPosition="0">
        <references count="2">
          <reference field="4294967294" count="1" selected="0">
            <x v="0"/>
          </reference>
          <reference field="12" count="1" selected="0">
            <x v="0"/>
          </reference>
        </references>
      </pivotArea>
    </chartFormat>
    <chartFormat chart="0" format="2">
      <pivotArea type="data" outline="0" fieldPosition="0">
        <references count="2">
          <reference field="4294967294" count="1" selected="0">
            <x v="0"/>
          </reference>
          <reference field="12" count="1" selected="0">
            <x v="4"/>
          </reference>
        </references>
      </pivotArea>
    </chartFormat>
    <chartFormat chart="0" format="3">
      <pivotArea type="data" outline="0" fieldPosition="0">
        <references count="2">
          <reference field="4294967294" count="1" selected="0">
            <x v="0"/>
          </reference>
          <reference field="12" count="1" selected="0">
            <x v="2"/>
          </reference>
        </references>
      </pivotArea>
    </chartFormat>
    <chartFormat chart="0" format="4">
      <pivotArea type="data" outline="0" fieldPosition="0">
        <references count="2">
          <reference field="4294967294" count="1" selected="0">
            <x v="0"/>
          </reference>
          <reference field="12" count="1" selected="0">
            <x v="3"/>
          </reference>
        </references>
      </pivotArea>
    </chartFormat>
    <chartFormat chart="0" format="5">
      <pivotArea type="data" outline="0" fieldPosition="0">
        <references count="2">
          <reference field="4294967294" count="1" selected="0">
            <x v="0"/>
          </reference>
          <reference field="12" count="1" selected="0">
            <x v="15"/>
          </reference>
        </references>
      </pivotArea>
    </chartFormat>
    <chartFormat chart="0" format="6">
      <pivotArea type="data" outline="0" fieldPosition="0">
        <references count="2">
          <reference field="4294967294" count="1" selected="0">
            <x v="0"/>
          </reference>
          <reference field="12" count="1" selected="0">
            <x v="12"/>
          </reference>
        </references>
      </pivotArea>
    </chartFormat>
    <chartFormat chart="0" format="7">
      <pivotArea type="data" outline="0" fieldPosition="0">
        <references count="2">
          <reference field="4294967294" count="1" selected="0">
            <x v="0"/>
          </reference>
          <reference field="12" count="1" selected="0">
            <x v="1"/>
          </reference>
        </references>
      </pivotArea>
    </chartFormat>
    <chartFormat chart="0" format="8">
      <pivotArea type="data" outline="0" fieldPosition="0">
        <references count="2">
          <reference field="4294967294" count="1" selected="0">
            <x v="0"/>
          </reference>
          <reference field="12" count="1" selected="0">
            <x v="5"/>
          </reference>
        </references>
      </pivotArea>
    </chartFormat>
    <chartFormat chart="0" format="9">
      <pivotArea type="data" outline="0" fieldPosition="0">
        <references count="2">
          <reference field="4294967294" count="1" selected="0">
            <x v="0"/>
          </reference>
          <reference field="12" count="1" selected="0">
            <x v="6"/>
          </reference>
        </references>
      </pivotArea>
    </chartFormat>
    <chartFormat chart="0" format="10">
      <pivotArea type="data" outline="0" fieldPosition="0">
        <references count="2">
          <reference field="4294967294" count="1" selected="0">
            <x v="0"/>
          </reference>
          <reference field="12" count="1" selected="0">
            <x v="7"/>
          </reference>
        </references>
      </pivotArea>
    </chartFormat>
    <chartFormat chart="0" format="11">
      <pivotArea type="data" outline="0" fieldPosition="0">
        <references count="2">
          <reference field="4294967294" count="1" selected="0">
            <x v="0"/>
          </reference>
          <reference field="12" count="1" selected="0">
            <x v="8"/>
          </reference>
        </references>
      </pivotArea>
    </chartFormat>
    <chartFormat chart="0" format="12">
      <pivotArea type="data" outline="0" fieldPosition="0">
        <references count="2">
          <reference field="4294967294" count="1" selected="0">
            <x v="0"/>
          </reference>
          <reference field="12" count="1" selected="0">
            <x v="9"/>
          </reference>
        </references>
      </pivotArea>
    </chartFormat>
    <chartFormat chart="0" format="13">
      <pivotArea type="data" outline="0" fieldPosition="0">
        <references count="2">
          <reference field="4294967294" count="1" selected="0">
            <x v="0"/>
          </reference>
          <reference field="12" count="1" selected="0">
            <x v="10"/>
          </reference>
        </references>
      </pivotArea>
    </chartFormat>
    <chartFormat chart="0" format="14">
      <pivotArea type="data" outline="0" fieldPosition="0">
        <references count="2">
          <reference field="4294967294" count="1" selected="0">
            <x v="0"/>
          </reference>
          <reference field="12" count="1" selected="0">
            <x v="11"/>
          </reference>
        </references>
      </pivotArea>
    </chartFormat>
    <chartFormat chart="0" format="15">
      <pivotArea type="data" outline="0" fieldPosition="0">
        <references count="2">
          <reference field="4294967294" count="1" selected="0">
            <x v="0"/>
          </reference>
          <reference field="12" count="1" selected="0">
            <x v="13"/>
          </reference>
        </references>
      </pivotArea>
    </chartFormat>
    <chartFormat chart="0" format="16">
      <pivotArea type="data" outline="0" fieldPosition="0">
        <references count="2">
          <reference field="4294967294" count="1" selected="0">
            <x v="0"/>
          </reference>
          <reference field="12" count="1" selected="0">
            <x v="14"/>
          </reference>
        </references>
      </pivotArea>
    </chartFormat>
    <chartFormat chart="0" format="17">
      <pivotArea type="data" outline="0" fieldPosition="0">
        <references count="2">
          <reference field="4294967294" count="1" selected="0">
            <x v="0"/>
          </reference>
          <reference field="12" count="1" selected="0">
            <x v="16"/>
          </reference>
        </references>
      </pivotArea>
    </chartFormat>
    <chartFormat chart="0" format="18">
      <pivotArea type="data" outline="0" fieldPosition="0">
        <references count="2">
          <reference field="4294967294" count="1" selected="0">
            <x v="0"/>
          </reference>
          <reference field="12" count="1" selected="0">
            <x v="17"/>
          </reference>
        </references>
      </pivotArea>
    </chartFormat>
    <chartFormat chart="0" format="19">
      <pivotArea type="data" outline="0" fieldPosition="0">
        <references count="2">
          <reference field="4294967294" count="1" selected="0">
            <x v="0"/>
          </reference>
          <reference field="12" count="1" selected="0">
            <x v="18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7576235-3435-4F1C-BF6D-DE9FA1D8FD20}" name="PivotTable279" cacheId="2" applyNumberFormats="0" applyBorderFormats="0" applyFontFormats="0" applyPatternFormats="0" applyAlignmentFormats="0" applyWidthHeightFormats="1" dataCaption="Werte" updatedVersion="6" minRefreshableVersion="3" useAutoFormatting="1" rowGrandTotals="0" colGrandTotals="0" itemPrintTitles="1" createdVersion="6" indent="0" compact="0" compactData="0" multipleFieldFilters="0" chartFormat="6">
  <location ref="A3:B16" firstHeaderRow="1" firstDataRow="1" firstDataCol="1"/>
  <pivotFields count="16"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13">
        <item x="3"/>
        <item x="11"/>
        <item x="1"/>
        <item x="8"/>
        <item x="7"/>
        <item x="12"/>
        <item x="0"/>
        <item x="5"/>
        <item x="9"/>
        <item x="10"/>
        <item x="6"/>
        <item x="4"/>
        <item x="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items count="10">
        <item x="7"/>
        <item x="3"/>
        <item x="5"/>
        <item x="6"/>
        <item x="8"/>
        <item x="4"/>
        <item x="2"/>
        <item x="1"/>
        <item x="0"/>
        <item x="9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1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</rowItems>
  <colItems count="1">
    <i/>
  </colItems>
  <dataFields count="1">
    <dataField name="Anzahl der funktionalen Kategorien von Argot" fld="0" subtotal="count" baseField="1" baseItem="0"/>
  </dataFields>
  <formats count="12">
    <format dxfId="37">
      <pivotArea outline="0" fieldPosition="0">
        <references count="1">
          <reference field="1" count="1" selected="0">
            <x v="0"/>
          </reference>
        </references>
      </pivotArea>
    </format>
    <format dxfId="36">
      <pivotArea dataOnly="0" labelOnly="1" outline="0" fieldPosition="0">
        <references count="1">
          <reference field="1" count="1">
            <x v="0"/>
          </reference>
        </references>
      </pivotArea>
    </format>
    <format dxfId="35">
      <pivotArea outline="0" fieldPosition="0">
        <references count="1">
          <reference field="1" count="1" selected="0">
            <x v="0"/>
          </reference>
        </references>
      </pivotArea>
    </format>
    <format dxfId="34">
      <pivotArea dataOnly="0" labelOnly="1" outline="0" fieldPosition="0">
        <references count="1">
          <reference field="1" count="1">
            <x v="0"/>
          </reference>
        </references>
      </pivotArea>
    </format>
    <format dxfId="33">
      <pivotArea outline="0" fieldPosition="0">
        <references count="1">
          <reference field="1" count="1" selected="0">
            <x v="2"/>
          </reference>
        </references>
      </pivotArea>
    </format>
    <format dxfId="32">
      <pivotArea dataOnly="0" labelOnly="1" outline="0" fieldPosition="0">
        <references count="1">
          <reference field="1" count="1">
            <x v="2"/>
          </reference>
        </references>
      </pivotArea>
    </format>
    <format dxfId="31">
      <pivotArea outline="0" fieldPosition="0">
        <references count="1">
          <reference field="1" count="2" selected="0">
            <x v="6"/>
            <x v="7"/>
          </reference>
        </references>
      </pivotArea>
    </format>
    <format dxfId="30">
      <pivotArea dataOnly="0" labelOnly="1" outline="0" fieldPosition="0">
        <references count="1">
          <reference field="1" count="2">
            <x v="6"/>
            <x v="7"/>
          </reference>
        </references>
      </pivotArea>
    </format>
    <format dxfId="29">
      <pivotArea outline="0" fieldPosition="0">
        <references count="1">
          <reference field="1" count="1" selected="0">
            <x v="12"/>
          </reference>
        </references>
      </pivotArea>
    </format>
    <format dxfId="28">
      <pivotArea dataOnly="0" labelOnly="1" outline="0" fieldPosition="0">
        <references count="1">
          <reference field="1" count="1">
            <x v="12"/>
          </reference>
        </references>
      </pivotArea>
    </format>
    <format dxfId="27">
      <pivotArea outline="0" fieldPosition="0">
        <references count="1">
          <reference field="1" count="1" selected="0">
            <x v="7"/>
          </reference>
        </references>
      </pivotArea>
    </format>
    <format dxfId="26">
      <pivotArea dataOnly="0" labelOnly="1" outline="0" fieldPosition="0">
        <references count="1">
          <reference field="1" count="1">
            <x v="7"/>
          </reference>
        </references>
      </pivotArea>
    </format>
  </formats>
  <chartFormats count="42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0" format="2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0" format="3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0" format="4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6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1" format="7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1" format="8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" format="9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1" format="10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1" format="1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1" format="12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1" format="13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" format="14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1" format="15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1" format="16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1" format="17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1" format="18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5" format="19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5" format="20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5" format="2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5" format="22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5" format="23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5" format="24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5" format="25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5" format="26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5" format="27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5" format="28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5" format="29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5" format="30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5" format="3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5" format="32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0" format="5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0" format="6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0" format="7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0" format="8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0" format="9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0" format="10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0" format="11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0" format="12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0" format="13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9063177-C2E3-4718-BFE3-CF090EB39401}" name="PivotTable436" cacheId="7" applyNumberFormats="0" applyBorderFormats="0" applyFontFormats="0" applyPatternFormats="0" applyAlignmentFormats="0" applyWidthHeightFormats="1" dataCaption="Werte" updatedVersion="6" minRefreshableVersion="3" useAutoFormatting="1" rowGrandTotals="0" colGrandTotals="0" itemPrintTitles="1" createdVersion="6" indent="0" compact="0" compactData="0" multipleFieldFilters="0" chartFormat="1">
  <location ref="A3:B6" firstHeaderRow="1" firstDataRow="1" firstDataCol="1"/>
  <pivotFields count="9"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name="Régistre bzw. Sprachebenen" axis="axisRow" compact="0" outline="0" showAll="0" defaultSubtotal="0">
      <items count="3">
        <item x="0"/>
        <item x="2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items count="6">
        <item x="0"/>
        <item x="2"/>
        <item x="1"/>
        <item x="3"/>
        <item x="5"/>
        <item x="4"/>
      </items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7"/>
  </rowFields>
  <rowItems count="3">
    <i>
      <x/>
    </i>
    <i>
      <x v="1"/>
    </i>
    <i>
      <x v="2"/>
    </i>
  </rowItems>
  <colItems count="1">
    <i/>
  </colItems>
  <dataFields count="1">
    <dataField name="Anzahl der Verlan-Wörter nach Sprachebenen" fld="0" subtotal="count" baseField="7" baseItem="0"/>
  </dataFields>
  <chartFormats count="4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>
      <pivotArea type="data" outline="0" fieldPosition="0">
        <references count="2">
          <reference field="4294967294" count="1" selected="0">
            <x v="0"/>
          </reference>
          <reference field="7" count="1" selected="0">
            <x v="0"/>
          </reference>
        </references>
      </pivotArea>
    </chartFormat>
    <chartFormat chart="0" format="2">
      <pivotArea type="data" outline="0" fieldPosition="0">
        <references count="2">
          <reference field="4294967294" count="1" selected="0">
            <x v="0"/>
          </reference>
          <reference field="7" count="1" selected="0">
            <x v="1"/>
          </reference>
        </references>
      </pivotArea>
    </chartFormat>
    <chartFormat chart="0" format="3">
      <pivotArea type="data" outline="0" fieldPosition="0">
        <references count="2">
          <reference field="4294967294" count="1" selected="0">
            <x v="0"/>
          </reference>
          <reference field="7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7503276-F4D8-43DE-9D63-BA754AB2F578}" name="PivotTable397" cacheId="6" applyNumberFormats="0" applyBorderFormats="0" applyFontFormats="0" applyPatternFormats="0" applyAlignmentFormats="0" applyWidthHeightFormats="1" dataCaption="Werte" updatedVersion="6" minRefreshableVersion="3" useAutoFormatting="1" rowGrandTotals="0" colGrandTotals="0" itemPrintTitles="1" createdVersion="6" indent="0" compact="0" compactData="0" multipleFieldFilters="0" chartFormat="1">
  <location ref="A3:B7" firstHeaderRow="1" firstDataRow="1" firstDataCol="1"/>
  <pivotFields count="9"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4">
        <item x="0"/>
        <item x="2"/>
        <item x="3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items count="6">
        <item x="0"/>
        <item x="2"/>
        <item x="1"/>
        <item x="3"/>
        <item x="5"/>
        <item x="4"/>
      </items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3"/>
  </rowFields>
  <rowItems count="4">
    <i>
      <x/>
    </i>
    <i>
      <x v="1"/>
    </i>
    <i>
      <x v="2"/>
    </i>
    <i>
      <x v="3"/>
    </i>
  </rowItems>
  <colItems count="1">
    <i/>
  </colItems>
  <dataFields count="1">
    <dataField name="Anzahl der Verlan-Fälle nach Bildungsart" fld="0" subtotal="count" baseField="3" baseItem="0"/>
  </dataFields>
  <chartFormats count="5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0"/>
          </reference>
        </references>
      </pivotArea>
    </chartFormat>
    <chartFormat chart="0" format="2">
      <pivotArea type="data" outline="0" fieldPosition="0">
        <references count="2">
          <reference field="4294967294" count="1" selected="0">
            <x v="0"/>
          </reference>
          <reference field="3" count="1" selected="0">
            <x v="1"/>
          </reference>
        </references>
      </pivotArea>
    </chartFormat>
    <chartFormat chart="0" format="3">
      <pivotArea type="data" outline="0" fieldPosition="0">
        <references count="2">
          <reference field="4294967294" count="1" selected="0">
            <x v="0"/>
          </reference>
          <reference field="3" count="1" selected="0">
            <x v="2"/>
          </reference>
        </references>
      </pivotArea>
    </chartFormat>
    <chartFormat chart="0" format="4">
      <pivotArea type="data" outline="0" fieldPosition="0">
        <references count="2">
          <reference field="4294967294" count="1" selected="0">
            <x v="0"/>
          </reference>
          <reference field="3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1C221A0-86B7-4418-A813-21C5F877826F}" name="PivotTable318" cacheId="3" applyNumberFormats="0" applyBorderFormats="0" applyFontFormats="0" applyPatternFormats="0" applyAlignmentFormats="0" applyWidthHeightFormats="1" dataCaption="Werte" updatedVersion="6" minRefreshableVersion="3" useAutoFormatting="1" rowGrandTotals="0" colGrandTotals="0" itemPrintTitles="1" createdVersion="6" indent="0" compact="0" compactData="0" multipleFieldFilters="0" chartFormat="1">
  <location ref="A4:B17" firstHeaderRow="1" firstDataRow="1" firstDataCol="1"/>
  <pivotFields count="9"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items count="4">
        <item x="0"/>
        <item x="2"/>
        <item x="3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13">
        <item x="3"/>
        <item x="5"/>
        <item x="1"/>
        <item x="6"/>
        <item x="12"/>
        <item x="0"/>
        <item x="10"/>
        <item x="11"/>
        <item x="7"/>
        <item x="2"/>
        <item x="9"/>
        <item x="4"/>
        <item x="8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6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</rowItems>
  <colItems count="1">
    <i/>
  </colItems>
  <dataFields count="1">
    <dataField name="Anzahl der Verlan-Wörter" fld="0" subtotal="count" baseField="6" baseItem="0"/>
  </dataFields>
  <formats count="7">
    <format dxfId="25">
      <pivotArea field="6" type="button" dataOnly="0" labelOnly="1" outline="0" axis="axisRow" fieldPosition="0"/>
    </format>
    <format dxfId="24">
      <pivotArea dataOnly="0" labelOnly="1" outline="0" axis="axisValues" fieldPosition="0"/>
    </format>
    <format dxfId="23">
      <pivotArea dataOnly="0" outline="0" fieldPosition="0">
        <references count="1">
          <reference field="6" count="1">
            <x v="0"/>
          </reference>
        </references>
      </pivotArea>
    </format>
    <format dxfId="22">
      <pivotArea dataOnly="0" outline="0" fieldPosition="0">
        <references count="1">
          <reference field="6" count="1">
            <x v="0"/>
          </reference>
        </references>
      </pivotArea>
    </format>
    <format dxfId="21">
      <pivotArea dataOnly="0" outline="0" fieldPosition="0">
        <references count="1">
          <reference field="6" count="1">
            <x v="5"/>
          </reference>
        </references>
      </pivotArea>
    </format>
    <format dxfId="20">
      <pivotArea outline="0" fieldPosition="0">
        <references count="1">
          <reference field="6" count="1" selected="0">
            <x v="7"/>
          </reference>
        </references>
      </pivotArea>
    </format>
    <format dxfId="19">
      <pivotArea dataOnly="0" labelOnly="1" outline="0" fieldPosition="0">
        <references count="1">
          <reference field="6" count="1">
            <x v="7"/>
          </reference>
        </references>
      </pivotArea>
    </format>
  </formats>
  <chartFormats count="14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0"/>
          </reference>
        </references>
      </pivotArea>
    </chartFormat>
    <chartFormat chart="0" format="2">
      <pivotArea type="data" outline="0" fieldPosition="0">
        <references count="2">
          <reference field="4294967294" count="1" selected="0">
            <x v="0"/>
          </reference>
          <reference field="6" count="1" selected="0">
            <x v="1"/>
          </reference>
        </references>
      </pivotArea>
    </chartFormat>
    <chartFormat chart="0" format="3">
      <pivotArea type="data" outline="0" fieldPosition="0">
        <references count="2">
          <reference field="4294967294" count="1" selected="0">
            <x v="0"/>
          </reference>
          <reference field="6" count="1" selected="0">
            <x v="2"/>
          </reference>
        </references>
      </pivotArea>
    </chartFormat>
    <chartFormat chart="0" format="4">
      <pivotArea type="data" outline="0" fieldPosition="0">
        <references count="2">
          <reference field="4294967294" count="1" selected="0">
            <x v="0"/>
          </reference>
          <reference field="6" count="1" selected="0">
            <x v="8"/>
          </reference>
        </references>
      </pivotArea>
    </chartFormat>
    <chartFormat chart="0" format="5">
      <pivotArea type="data" outline="0" fieldPosition="0">
        <references count="2">
          <reference field="4294967294" count="1" selected="0">
            <x v="0"/>
          </reference>
          <reference field="6" count="1" selected="0">
            <x v="9"/>
          </reference>
        </references>
      </pivotArea>
    </chartFormat>
    <chartFormat chart="0" format="6">
      <pivotArea type="data" outline="0" fieldPosition="0">
        <references count="2">
          <reference field="4294967294" count="1" selected="0">
            <x v="0"/>
          </reference>
          <reference field="6" count="1" selected="0">
            <x v="3"/>
          </reference>
        </references>
      </pivotArea>
    </chartFormat>
    <chartFormat chart="0" format="7">
      <pivotArea type="data" outline="0" fieldPosition="0">
        <references count="2">
          <reference field="4294967294" count="1" selected="0">
            <x v="0"/>
          </reference>
          <reference field="6" count="1" selected="0">
            <x v="4"/>
          </reference>
        </references>
      </pivotArea>
    </chartFormat>
    <chartFormat chart="0" format="8">
      <pivotArea type="data" outline="0" fieldPosition="0">
        <references count="2">
          <reference field="4294967294" count="1" selected="0">
            <x v="0"/>
          </reference>
          <reference field="6" count="1" selected="0">
            <x v="5"/>
          </reference>
        </references>
      </pivotArea>
    </chartFormat>
    <chartFormat chart="0" format="9">
      <pivotArea type="data" outline="0" fieldPosition="0">
        <references count="2">
          <reference field="4294967294" count="1" selected="0">
            <x v="0"/>
          </reference>
          <reference field="6" count="1" selected="0">
            <x v="6"/>
          </reference>
        </references>
      </pivotArea>
    </chartFormat>
    <chartFormat chart="0" format="10">
      <pivotArea type="data" outline="0" fieldPosition="0">
        <references count="2">
          <reference field="4294967294" count="1" selected="0">
            <x v="0"/>
          </reference>
          <reference field="6" count="1" selected="0">
            <x v="7"/>
          </reference>
        </references>
      </pivotArea>
    </chartFormat>
    <chartFormat chart="0" format="11">
      <pivotArea type="data" outline="0" fieldPosition="0">
        <references count="2">
          <reference field="4294967294" count="1" selected="0">
            <x v="0"/>
          </reference>
          <reference field="6" count="1" selected="0">
            <x v="10"/>
          </reference>
        </references>
      </pivotArea>
    </chartFormat>
    <chartFormat chart="0" format="12">
      <pivotArea type="data" outline="0" fieldPosition="0">
        <references count="2">
          <reference field="4294967294" count="1" selected="0">
            <x v="0"/>
          </reference>
          <reference field="6" count="1" selected="0">
            <x v="11"/>
          </reference>
        </references>
      </pivotArea>
    </chartFormat>
    <chartFormat chart="0" format="13">
      <pivotArea type="data" outline="0" fieldPosition="0">
        <references count="2">
          <reference field="4294967294" count="1" selected="0">
            <x v="0"/>
          </reference>
          <reference field="6" count="1" selected="0">
            <x v="1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4E2655B-CBE1-4C53-9215-BC9D287A64C2}" name="PivotTable320" cacheId="2" applyNumberFormats="0" applyBorderFormats="0" applyFontFormats="0" applyPatternFormats="0" applyAlignmentFormats="0" applyWidthHeightFormats="1" dataCaption="Werte" updatedVersion="6" minRefreshableVersion="3" useAutoFormatting="1" rowGrandTotals="0" colGrandTotals="0" itemPrintTitles="1" createdVersion="6" indent="0" compact="0" compactData="0" multipleFieldFilters="0" chartFormat="6">
  <location ref="A3:B16" firstHeaderRow="1" firstDataRow="1" firstDataCol="1"/>
  <pivotFields count="16"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13">
        <item x="3"/>
        <item x="11"/>
        <item x="1"/>
        <item x="8"/>
        <item x="7"/>
        <item x="12"/>
        <item x="0"/>
        <item x="5"/>
        <item x="9"/>
        <item x="10"/>
        <item x="6"/>
        <item x="4"/>
        <item x="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items count="10">
        <item x="7"/>
        <item x="3"/>
        <item x="5"/>
        <item x="6"/>
        <item x="8"/>
        <item x="4"/>
        <item x="2"/>
        <item x="1"/>
        <item x="0"/>
        <item x="9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1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</rowItems>
  <colItems count="1">
    <i/>
  </colItems>
  <dataFields count="1">
    <dataField name="Anzahl der funktionalen Kategorien von Argot" fld="0" subtotal="count" baseField="1" baseItem="0"/>
  </dataFields>
  <formats count="13">
    <format dxfId="18">
      <pivotArea outline="0" fieldPosition="0">
        <references count="1">
          <reference field="1" count="2" selected="0">
            <x v="6"/>
            <x v="7"/>
          </reference>
        </references>
      </pivotArea>
    </format>
    <format dxfId="17">
      <pivotArea dataOnly="0" labelOnly="1" outline="0" fieldPosition="0">
        <references count="1">
          <reference field="1" count="2">
            <x v="6"/>
            <x v="7"/>
          </reference>
        </references>
      </pivotArea>
    </format>
    <format dxfId="16">
      <pivotArea outline="0" fieldPosition="0">
        <references count="1">
          <reference field="1" count="1" selected="0">
            <x v="12"/>
          </reference>
        </references>
      </pivotArea>
    </format>
    <format dxfId="15">
      <pivotArea dataOnly="0" labelOnly="1" outline="0" fieldPosition="0">
        <references count="1">
          <reference field="1" count="1">
            <x v="12"/>
          </reference>
        </references>
      </pivotArea>
    </format>
    <format dxfId="14">
      <pivotArea outline="0" fieldPosition="0">
        <references count="1">
          <reference field="1" count="1" selected="0">
            <x v="7"/>
          </reference>
        </references>
      </pivotArea>
    </format>
    <format dxfId="13">
      <pivotArea dataOnly="0" labelOnly="1" outline="0" fieldPosition="0">
        <references count="1">
          <reference field="1" count="1">
            <x v="7"/>
          </reference>
        </references>
      </pivotArea>
    </format>
    <format dxfId="12">
      <pivotArea outline="0" fieldPosition="0">
        <references count="1">
          <reference field="1" count="1" selected="0">
            <x v="0"/>
          </reference>
        </references>
      </pivotArea>
    </format>
    <format dxfId="11">
      <pivotArea dataOnly="0" labelOnly="1" outline="0" fieldPosition="0">
        <references count="1">
          <reference field="1" count="1">
            <x v="0"/>
          </reference>
        </references>
      </pivotArea>
    </format>
    <format dxfId="10">
      <pivotArea outline="0" fieldPosition="0">
        <references count="1">
          <reference field="1" count="1" selected="0">
            <x v="2"/>
          </reference>
        </references>
      </pivotArea>
    </format>
    <format dxfId="9">
      <pivotArea dataOnly="0" labelOnly="1" outline="0" fieldPosition="0">
        <references count="1">
          <reference field="1" count="1">
            <x v="2"/>
          </reference>
        </references>
      </pivotArea>
    </format>
    <format dxfId="8">
      <pivotArea outline="0" fieldPosition="0">
        <references count="1">
          <reference field="1" count="1" selected="0">
            <x v="6"/>
          </reference>
        </references>
      </pivotArea>
    </format>
    <format dxfId="7">
      <pivotArea dataOnly="0" labelOnly="1" outline="0" fieldPosition="0">
        <references count="1">
          <reference field="1" count="1">
            <x v="6"/>
          </reference>
        </references>
      </pivotArea>
    </format>
    <format dxfId="6">
      <pivotArea dataOnly="0" outline="0" fieldPosition="0">
        <references count="1">
          <reference field="1" count="1">
            <x v="12"/>
          </reference>
        </references>
      </pivotArea>
    </format>
  </formats>
  <chartFormats count="33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0" format="2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0" format="3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0" format="4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" format="6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1" format="7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1" format="8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" format="9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1" format="10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1" format="1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1" format="12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1" format="13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" format="14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1" format="15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1" format="16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1" format="17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1" format="18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5" format="19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5" format="20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5" format="2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5" format="22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5" format="23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5" format="24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5" format="25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5" format="26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5" format="27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5" format="28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5" format="29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5" format="30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5" format="3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5" format="32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0BA2D4C-4426-4D0C-A4B3-F35999626CDD}" name="PivotTable333" cacheId="4" applyNumberFormats="0" applyBorderFormats="0" applyFontFormats="0" applyPatternFormats="0" applyAlignmentFormats="0" applyWidthHeightFormats="1" dataCaption="Werte" updatedVersion="6" minRefreshableVersion="3" useAutoFormatting="1" rowGrandTotals="0" colGrandTotals="0" itemPrintTitles="1" createdVersion="6" indent="0" compact="0" compactData="0" multipleFieldFilters="0" chartFormat="1">
  <location ref="A3:B6" firstHeaderRow="1" firstDataRow="1" firstDataCol="1"/>
  <pivotFields count="9"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items count="4">
        <item x="0"/>
        <item x="2"/>
        <item x="3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name="Konnotation bzw. Valeur" axis="axisRow" compact="0" outline="0" showAll="0" defaultSubtotal="0">
      <items count="3">
        <item x="1"/>
        <item n="dévalorisan/péjoratif" x="2"/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5"/>
  </rowFields>
  <rowItems count="3">
    <i>
      <x/>
    </i>
    <i>
      <x v="1"/>
    </i>
    <i>
      <x v="2"/>
    </i>
  </rowItems>
  <colItems count="1">
    <i/>
  </colItems>
  <dataFields count="1">
    <dataField name="Anzahl der Verlan-Wörter nach Konnotation" fld="0" subtotal="count" baseField="5" baseItem="0"/>
  </dataFields>
  <formats count="2">
    <format dxfId="5">
      <pivotArea field="5" type="button" dataOnly="0" labelOnly="1" outline="0" axis="axisRow" fieldPosition="0"/>
    </format>
    <format dxfId="4">
      <pivotArea dataOnly="0" labelOnly="1" outline="0" axis="axisValues" fieldPosition="0"/>
    </format>
  </formats>
  <chartFormats count="4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"/>
          </reference>
        </references>
      </pivotArea>
    </chartFormat>
    <chartFormat chart="0" format="2">
      <pivotArea type="data" outline="0" fieldPosition="0">
        <references count="2">
          <reference field="4294967294" count="1" selected="0">
            <x v="0"/>
          </reference>
          <reference field="5" count="1" selected="0">
            <x v="0"/>
          </reference>
        </references>
      </pivotArea>
    </chartFormat>
    <chartFormat chart="0" format="3">
      <pivotArea type="data" outline="0" fieldPosition="0">
        <references count="2">
          <reference field="4294967294" count="1" selected="0">
            <x v="0"/>
          </reference>
          <reference field="5" count="1" selected="0">
            <x v="1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2248372-496F-494E-8433-DE66C8E3DF35}" name="PivotTable384" cacheId="5" applyNumberFormats="0" applyBorderFormats="0" applyFontFormats="0" applyPatternFormats="0" applyAlignmentFormats="0" applyWidthHeightFormats="1" dataCaption="Werte" updatedVersion="6" minRefreshableVersion="3" useAutoFormatting="1" rowGrandTotals="0" colGrandTotals="0" itemPrintTitles="1" createdVersion="6" indent="0" compact="0" compactData="0" multipleFieldFilters="0" chartFormat="1">
  <location ref="A4:B8" firstHeaderRow="1" firstDataRow="1" firstDataCol="1"/>
  <pivotFields count="9"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name="sprachliche Ebene" axis="axisRow" compact="0" outline="0" showAll="0" defaultSubtotal="0">
      <items count="4">
        <item x="2"/>
        <item x="0"/>
        <item x="3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items count="4">
        <item x="0"/>
        <item x="2"/>
        <item x="3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2"/>
  </rowFields>
  <rowItems count="4">
    <i>
      <x/>
    </i>
    <i>
      <x v="1"/>
    </i>
    <i>
      <x v="2"/>
    </i>
    <i>
      <x v="3"/>
    </i>
  </rowItems>
  <colItems count="1">
    <i/>
  </colItems>
  <dataFields count="1">
    <dataField name="Anzahl von Verlan-Wörter nach sprachlichen Ebenen" fld="0" subtotal="count" baseField="2" baseItem="0"/>
  </dataFields>
  <formats count="4">
    <format dxfId="3">
      <pivotArea field="2" type="button" dataOnly="0" labelOnly="1" outline="0" axis="axisRow" fieldPosition="0"/>
    </format>
    <format dxfId="2">
      <pivotArea dataOnly="0" labelOnly="1" outline="0" axis="axisValues" fieldPosition="0"/>
    </format>
    <format dxfId="1">
      <pivotArea outline="0" fieldPosition="0">
        <references count="1">
          <reference field="2" count="1" selected="0">
            <x v="1"/>
          </reference>
        </references>
      </pivotArea>
    </format>
    <format dxfId="0">
      <pivotArea dataOnly="0" labelOnly="1" outline="0" fieldPosition="0">
        <references count="1">
          <reference field="2" count="1">
            <x v="1"/>
          </reference>
        </references>
      </pivotArea>
    </format>
  </formats>
  <chartFormats count="4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1"/>
          </reference>
        </references>
      </pivotArea>
    </chartFormat>
    <chartFormat chart="0" format="2">
      <pivotArea type="data" outline="0" fieldPosition="0">
        <references count="2">
          <reference field="4294967294" count="1" selected="0">
            <x v="0"/>
          </reference>
          <reference field="2" count="1" selected="0">
            <x v="3"/>
          </reference>
        </references>
      </pivotArea>
    </chartFormat>
    <chartFormat chart="0" format="3">
      <pivotArea type="data" outline="0" fieldPosition="0">
        <references count="2">
          <reference field="4294967294" count="1" selected="0">
            <x v="0"/>
          </reference>
          <reference field="2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e.wikipedia.org/wiki/Vitry-sur-Seine" TargetMode="External"/><Relationship Id="rId2" Type="http://schemas.openxmlformats.org/officeDocument/2006/relationships/hyperlink" Target="https://de.wikipedia.org/wiki/Vitry-sur-Seine" TargetMode="External"/><Relationship Id="rId1" Type="http://schemas.openxmlformats.org/officeDocument/2006/relationships/hyperlink" Target="http://www.dictionnairedelazone.fr/dictionary/search/zoulou/moove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ivotTable" Target="../pivotTables/pivotTable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fr.wiktionary.org/wiki/Annexe:Prononciation/fran%C3%A7ais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ivotTable" Target="../pivotTables/pivotTable4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ivotTable" Target="../pivotTables/pivotTable5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ivotTable" Target="../pivotTables/pivotTable6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ivotTable" Target="../pivotTables/pivotTable7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ivotTable" Target="../pivotTables/pivotTable8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ivotTable" Target="../pivotTables/pivotTable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F01B7-2C89-4AF8-95C0-5935EC05F713}">
  <sheetPr filterMode="1"/>
  <dimension ref="A1:P204"/>
  <sheetViews>
    <sheetView tabSelected="1" zoomScale="80" zoomScaleNormal="80" workbookViewId="0">
      <selection activeCell="O20" sqref="O20"/>
    </sheetView>
  </sheetViews>
  <sheetFormatPr baseColWidth="10" defaultRowHeight="14.5" x14ac:dyDescent="0.35"/>
  <cols>
    <col min="1" max="1" width="22.6328125" customWidth="1"/>
    <col min="2" max="2" width="40.08984375" customWidth="1"/>
    <col min="3" max="3" width="29.26953125" style="12" customWidth="1"/>
    <col min="4" max="4" width="21.26953125" style="12" customWidth="1"/>
    <col min="5" max="5" width="17.6328125" style="12" customWidth="1"/>
    <col min="6" max="6" width="30.81640625" style="12" bestFit="1" customWidth="1"/>
    <col min="7" max="7" width="19.81640625" style="12" customWidth="1"/>
    <col min="8" max="8" width="20.26953125" style="12" customWidth="1"/>
    <col min="9" max="9" width="17.6328125" style="12" customWidth="1"/>
    <col min="10" max="10" width="35.54296875" customWidth="1"/>
    <col min="11" max="11" width="32.08984375" customWidth="1"/>
    <col min="12" max="12" width="24.26953125" customWidth="1"/>
    <col min="13" max="13" width="24.453125" customWidth="1"/>
    <col min="14" max="14" width="23.453125" customWidth="1"/>
    <col min="15" max="15" width="27.6328125" bestFit="1" customWidth="1"/>
    <col min="16" max="16" width="25.26953125" customWidth="1"/>
    <col min="17" max="17" width="12.81640625" customWidth="1"/>
  </cols>
  <sheetData>
    <row r="1" spans="1:16" ht="21" x14ac:dyDescent="0.5">
      <c r="A1" s="42" t="s">
        <v>654</v>
      </c>
      <c r="B1" s="9"/>
      <c r="C1" s="16"/>
      <c r="D1" s="17"/>
      <c r="E1" s="17"/>
    </row>
    <row r="3" spans="1:16" ht="31.5" customHeight="1" x14ac:dyDescent="0.35">
      <c r="A3" s="15" t="s">
        <v>311</v>
      </c>
      <c r="B3" s="14" t="s">
        <v>330</v>
      </c>
      <c r="C3" s="14" t="s">
        <v>230</v>
      </c>
      <c r="D3" s="15" t="s">
        <v>1</v>
      </c>
      <c r="E3" s="15" t="s">
        <v>0</v>
      </c>
      <c r="F3" s="15" t="s">
        <v>2</v>
      </c>
      <c r="G3" s="15" t="s">
        <v>325</v>
      </c>
      <c r="H3" s="15" t="s">
        <v>326</v>
      </c>
      <c r="I3" s="14" t="s">
        <v>610</v>
      </c>
      <c r="J3" s="14" t="s">
        <v>217</v>
      </c>
      <c r="K3" s="14" t="s">
        <v>11</v>
      </c>
      <c r="L3" s="14" t="s">
        <v>426</v>
      </c>
      <c r="M3" s="15" t="s">
        <v>202</v>
      </c>
      <c r="N3" s="15" t="s">
        <v>331</v>
      </c>
      <c r="O3" s="15" t="s">
        <v>312</v>
      </c>
    </row>
    <row r="4" spans="1:16" ht="130.5" hidden="1" x14ac:dyDescent="0.35">
      <c r="A4" s="12" t="s">
        <v>173</v>
      </c>
      <c r="B4" s="12" t="s">
        <v>232</v>
      </c>
      <c r="C4" s="12" t="s">
        <v>231</v>
      </c>
      <c r="D4" s="12" t="s">
        <v>84</v>
      </c>
      <c r="E4" s="12" t="s">
        <v>85</v>
      </c>
      <c r="F4" s="12">
        <v>2000</v>
      </c>
      <c r="G4" s="12" t="s">
        <v>86</v>
      </c>
      <c r="I4" s="12" t="s">
        <v>94</v>
      </c>
      <c r="J4" s="4" t="s">
        <v>172</v>
      </c>
      <c r="K4" s="4"/>
      <c r="L4" s="4" t="s">
        <v>221</v>
      </c>
      <c r="M4" s="3" t="s">
        <v>601</v>
      </c>
      <c r="N4" s="1" t="s">
        <v>574</v>
      </c>
      <c r="O4" s="1" t="s">
        <v>282</v>
      </c>
      <c r="P4" s="1" t="s">
        <v>479</v>
      </c>
    </row>
    <row r="5" spans="1:16" hidden="1" x14ac:dyDescent="0.35">
      <c r="A5" s="12" t="s">
        <v>310</v>
      </c>
      <c r="B5" s="12" t="s">
        <v>192</v>
      </c>
      <c r="D5" s="12" t="s">
        <v>84</v>
      </c>
      <c r="E5" s="12" t="s">
        <v>85</v>
      </c>
      <c r="F5" s="12">
        <v>2000</v>
      </c>
      <c r="G5" s="12" t="s">
        <v>86</v>
      </c>
      <c r="I5" s="12" t="s">
        <v>168</v>
      </c>
      <c r="J5" s="2" t="s">
        <v>169</v>
      </c>
      <c r="K5" s="2" t="s">
        <v>170</v>
      </c>
      <c r="L5" s="2" t="s">
        <v>317</v>
      </c>
      <c r="M5" s="3" t="s">
        <v>601</v>
      </c>
      <c r="N5" s="5" t="s">
        <v>556</v>
      </c>
      <c r="O5" s="1" t="s">
        <v>324</v>
      </c>
    </row>
    <row r="6" spans="1:16" hidden="1" x14ac:dyDescent="0.35">
      <c r="A6" s="12" t="s">
        <v>179</v>
      </c>
      <c r="B6" s="12" t="s">
        <v>192</v>
      </c>
      <c r="D6" s="12" t="s">
        <v>84</v>
      </c>
      <c r="E6" s="12" t="s">
        <v>85</v>
      </c>
      <c r="F6" s="12">
        <v>2000</v>
      </c>
      <c r="G6" s="12" t="s">
        <v>86</v>
      </c>
      <c r="I6" s="12" t="s">
        <v>94</v>
      </c>
      <c r="J6" s="4" t="s">
        <v>180</v>
      </c>
      <c r="K6" s="4" t="s">
        <v>181</v>
      </c>
      <c r="L6" s="4" t="s">
        <v>317</v>
      </c>
      <c r="M6" s="3" t="s">
        <v>601</v>
      </c>
      <c r="N6" s="5" t="s">
        <v>556</v>
      </c>
      <c r="O6" s="5" t="s">
        <v>328</v>
      </c>
      <c r="P6" s="4"/>
    </row>
    <row r="7" spans="1:16" x14ac:dyDescent="0.35">
      <c r="A7" s="7" t="s">
        <v>95</v>
      </c>
      <c r="B7" s="12" t="s">
        <v>232</v>
      </c>
      <c r="C7" s="12" t="s">
        <v>241</v>
      </c>
      <c r="D7" s="12" t="s">
        <v>84</v>
      </c>
      <c r="E7" s="12" t="s">
        <v>85</v>
      </c>
      <c r="F7" s="12">
        <v>2000</v>
      </c>
      <c r="G7" s="12" t="s">
        <v>86</v>
      </c>
      <c r="I7" s="12" t="s">
        <v>94</v>
      </c>
      <c r="J7" s="2" t="s">
        <v>158</v>
      </c>
      <c r="K7" s="2" t="s">
        <v>159</v>
      </c>
      <c r="L7" s="2" t="s">
        <v>91</v>
      </c>
      <c r="M7" s="3" t="s">
        <v>601</v>
      </c>
      <c r="N7" t="s">
        <v>160</v>
      </c>
      <c r="O7" s="2" t="s">
        <v>161</v>
      </c>
    </row>
    <row r="8" spans="1:16" x14ac:dyDescent="0.35">
      <c r="A8" s="7" t="s">
        <v>95</v>
      </c>
      <c r="B8" s="12" t="s">
        <v>232</v>
      </c>
      <c r="C8" s="12" t="s">
        <v>241</v>
      </c>
      <c r="D8" s="12" t="s">
        <v>84</v>
      </c>
      <c r="E8" s="12" t="s">
        <v>85</v>
      </c>
      <c r="F8" s="12">
        <v>2000</v>
      </c>
      <c r="G8" s="12" t="s">
        <v>86</v>
      </c>
      <c r="I8" s="12" t="s">
        <v>89</v>
      </c>
      <c r="J8" s="2" t="s">
        <v>158</v>
      </c>
      <c r="K8" s="2" t="s">
        <v>159</v>
      </c>
      <c r="L8" s="2" t="s">
        <v>91</v>
      </c>
      <c r="M8" s="3" t="s">
        <v>601</v>
      </c>
      <c r="N8" t="s">
        <v>160</v>
      </c>
      <c r="O8" s="2" t="s">
        <v>161</v>
      </c>
    </row>
    <row r="9" spans="1:16" x14ac:dyDescent="0.35">
      <c r="A9" s="7" t="s">
        <v>101</v>
      </c>
      <c r="B9" s="12" t="s">
        <v>249</v>
      </c>
      <c r="D9" s="12" t="s">
        <v>84</v>
      </c>
      <c r="E9" s="12" t="s">
        <v>85</v>
      </c>
      <c r="F9" s="12">
        <v>2000</v>
      </c>
      <c r="G9" s="12" t="s">
        <v>86</v>
      </c>
      <c r="I9" s="12" t="s">
        <v>89</v>
      </c>
      <c r="J9" t="s">
        <v>186</v>
      </c>
      <c r="L9" s="4" t="s">
        <v>91</v>
      </c>
      <c r="M9" s="2" t="s">
        <v>9</v>
      </c>
      <c r="N9" t="s">
        <v>160</v>
      </c>
      <c r="O9" s="5" t="s">
        <v>328</v>
      </c>
    </row>
    <row r="10" spans="1:16" ht="43.5" x14ac:dyDescent="0.35">
      <c r="A10" s="12" t="s">
        <v>97</v>
      </c>
      <c r="B10" s="12" t="s">
        <v>157</v>
      </c>
      <c r="D10" s="12" t="s">
        <v>84</v>
      </c>
      <c r="E10" s="12" t="s">
        <v>85</v>
      </c>
      <c r="F10" s="12">
        <v>2000</v>
      </c>
      <c r="G10" s="12" t="s">
        <v>86</v>
      </c>
      <c r="I10" s="12" t="s">
        <v>94</v>
      </c>
      <c r="J10" s="4" t="s">
        <v>91</v>
      </c>
      <c r="K10" s="5" t="s">
        <v>163</v>
      </c>
      <c r="L10" s="5" t="s">
        <v>91</v>
      </c>
      <c r="M10" s="2" t="s">
        <v>9</v>
      </c>
      <c r="N10" t="s">
        <v>160</v>
      </c>
      <c r="O10" t="s">
        <v>164</v>
      </c>
    </row>
    <row r="11" spans="1:16" x14ac:dyDescent="0.35">
      <c r="A11" s="7" t="s">
        <v>338</v>
      </c>
      <c r="B11" s="12" t="s">
        <v>249</v>
      </c>
      <c r="D11" s="12" t="s">
        <v>64</v>
      </c>
      <c r="E11" s="12" t="s">
        <v>35</v>
      </c>
      <c r="F11" s="12">
        <v>2001</v>
      </c>
      <c r="G11" s="12" t="s">
        <v>86</v>
      </c>
      <c r="H11" s="12" t="s">
        <v>340</v>
      </c>
      <c r="I11" s="12" t="s">
        <v>187</v>
      </c>
      <c r="J11" s="4" t="s">
        <v>603</v>
      </c>
      <c r="L11" s="12" t="s">
        <v>281</v>
      </c>
      <c r="M11" s="2" t="s">
        <v>9</v>
      </c>
      <c r="N11" t="s">
        <v>160</v>
      </c>
      <c r="O11" s="1" t="s">
        <v>161</v>
      </c>
    </row>
    <row r="12" spans="1:16" x14ac:dyDescent="0.35">
      <c r="A12" s="7" t="s">
        <v>338</v>
      </c>
      <c r="B12" s="12" t="s">
        <v>249</v>
      </c>
      <c r="D12" s="12" t="s">
        <v>64</v>
      </c>
      <c r="E12" s="12" t="s">
        <v>35</v>
      </c>
      <c r="F12" s="12">
        <v>2001</v>
      </c>
      <c r="G12" s="12" t="s">
        <v>86</v>
      </c>
      <c r="H12" s="12" t="s">
        <v>340</v>
      </c>
      <c r="I12" s="12" t="s">
        <v>187</v>
      </c>
      <c r="J12" s="4" t="s">
        <v>603</v>
      </c>
      <c r="L12" s="12" t="s">
        <v>281</v>
      </c>
      <c r="M12" s="2" t="s">
        <v>9</v>
      </c>
      <c r="N12" t="s">
        <v>160</v>
      </c>
      <c r="O12" s="1" t="s">
        <v>161</v>
      </c>
    </row>
    <row r="13" spans="1:16" x14ac:dyDescent="0.35">
      <c r="A13" s="7" t="s">
        <v>339</v>
      </c>
      <c r="B13" s="12" t="s">
        <v>249</v>
      </c>
      <c r="D13" s="12" t="s">
        <v>64</v>
      </c>
      <c r="E13" s="12" t="s">
        <v>35</v>
      </c>
      <c r="F13" s="12">
        <v>2001</v>
      </c>
      <c r="G13" s="12" t="s">
        <v>86</v>
      </c>
      <c r="H13" s="12" t="s">
        <v>340</v>
      </c>
      <c r="I13" s="12" t="s">
        <v>89</v>
      </c>
      <c r="J13" s="4" t="s">
        <v>434</v>
      </c>
      <c r="L13" s="19" t="s">
        <v>227</v>
      </c>
      <c r="M13" s="2" t="s">
        <v>9</v>
      </c>
      <c r="N13" t="s">
        <v>160</v>
      </c>
      <c r="O13" s="1" t="s">
        <v>161</v>
      </c>
      <c r="P13" s="4"/>
    </row>
    <row r="14" spans="1:16" x14ac:dyDescent="0.35">
      <c r="A14" s="7" t="s">
        <v>339</v>
      </c>
      <c r="B14" s="12" t="s">
        <v>249</v>
      </c>
      <c r="D14" s="12" t="s">
        <v>64</v>
      </c>
      <c r="E14" s="12" t="s">
        <v>35</v>
      </c>
      <c r="F14" s="12">
        <v>2001</v>
      </c>
      <c r="G14" s="12" t="s">
        <v>86</v>
      </c>
      <c r="H14" s="12" t="s">
        <v>340</v>
      </c>
      <c r="I14" s="12" t="s">
        <v>89</v>
      </c>
      <c r="J14" s="4" t="s">
        <v>434</v>
      </c>
      <c r="L14" s="19" t="s">
        <v>227</v>
      </c>
      <c r="M14" s="2" t="s">
        <v>9</v>
      </c>
      <c r="N14" t="s">
        <v>160</v>
      </c>
      <c r="O14" s="1" t="s">
        <v>161</v>
      </c>
    </row>
    <row r="15" spans="1:16" hidden="1" x14ac:dyDescent="0.35">
      <c r="A15" s="7" t="s">
        <v>399</v>
      </c>
      <c r="B15" s="12" t="s">
        <v>192</v>
      </c>
      <c r="D15" s="12" t="s">
        <v>398</v>
      </c>
      <c r="E15" s="12" t="s">
        <v>26</v>
      </c>
      <c r="F15" s="12">
        <v>2016</v>
      </c>
      <c r="I15" s="12" t="s">
        <v>89</v>
      </c>
      <c r="J15" s="2" t="s">
        <v>531</v>
      </c>
      <c r="L15" s="12" t="s">
        <v>317</v>
      </c>
      <c r="M15" s="3" t="s">
        <v>601</v>
      </c>
      <c r="N15" t="s">
        <v>290</v>
      </c>
      <c r="O15" s="4" t="s">
        <v>324</v>
      </c>
    </row>
    <row r="16" spans="1:16" ht="53.5" hidden="1" customHeight="1" x14ac:dyDescent="0.35">
      <c r="A16" s="7" t="s">
        <v>399</v>
      </c>
      <c r="B16" s="12" t="s">
        <v>192</v>
      </c>
      <c r="D16" s="12" t="s">
        <v>398</v>
      </c>
      <c r="E16" s="12" t="s">
        <v>26</v>
      </c>
      <c r="F16" s="12">
        <v>2016</v>
      </c>
      <c r="I16" s="12" t="s">
        <v>89</v>
      </c>
      <c r="J16" s="2" t="s">
        <v>531</v>
      </c>
      <c r="L16" s="12" t="s">
        <v>317</v>
      </c>
      <c r="M16" s="3" t="s">
        <v>601</v>
      </c>
      <c r="N16" t="s">
        <v>290</v>
      </c>
      <c r="O16" s="4" t="s">
        <v>536</v>
      </c>
    </row>
    <row r="17" spans="1:15" hidden="1" x14ac:dyDescent="0.35">
      <c r="A17" s="12" t="s">
        <v>96</v>
      </c>
      <c r="B17" s="12" t="s">
        <v>249</v>
      </c>
      <c r="D17" s="12" t="s">
        <v>84</v>
      </c>
      <c r="E17" s="12" t="s">
        <v>85</v>
      </c>
      <c r="F17" s="12">
        <v>2000</v>
      </c>
      <c r="G17" s="12" t="s">
        <v>86</v>
      </c>
      <c r="I17" s="12" t="s">
        <v>94</v>
      </c>
      <c r="J17" s="4" t="s">
        <v>162</v>
      </c>
      <c r="K17" s="4"/>
      <c r="L17" s="4" t="s">
        <v>162</v>
      </c>
      <c r="M17" s="4" t="s">
        <v>9</v>
      </c>
      <c r="N17" s="1" t="s">
        <v>429</v>
      </c>
      <c r="O17" s="1" t="s">
        <v>282</v>
      </c>
    </row>
    <row r="18" spans="1:15" hidden="1" x14ac:dyDescent="0.35">
      <c r="A18" s="7" t="s">
        <v>353</v>
      </c>
      <c r="B18" s="12" t="s">
        <v>232</v>
      </c>
      <c r="C18" s="12" t="s">
        <v>465</v>
      </c>
      <c r="D18" s="12" t="s">
        <v>69</v>
      </c>
      <c r="E18" s="12" t="s">
        <v>349</v>
      </c>
      <c r="F18" s="12">
        <v>2006</v>
      </c>
      <c r="G18" s="12" t="s">
        <v>126</v>
      </c>
      <c r="H18" s="12" t="s">
        <v>350</v>
      </c>
      <c r="I18" s="12" t="s">
        <v>89</v>
      </c>
      <c r="J18" s="4" t="s">
        <v>454</v>
      </c>
      <c r="L18" s="12" t="s">
        <v>320</v>
      </c>
      <c r="M18" s="3" t="s">
        <v>9</v>
      </c>
      <c r="O18" t="s">
        <v>536</v>
      </c>
    </row>
    <row r="19" spans="1:15" x14ac:dyDescent="0.35">
      <c r="A19" s="7" t="s">
        <v>334</v>
      </c>
      <c r="B19" s="12" t="s">
        <v>249</v>
      </c>
      <c r="D19" s="12" t="s">
        <v>64</v>
      </c>
      <c r="E19" s="12" t="s">
        <v>35</v>
      </c>
      <c r="F19" s="12">
        <v>2001</v>
      </c>
      <c r="G19" s="12" t="s">
        <v>86</v>
      </c>
      <c r="H19" s="12" t="s">
        <v>340</v>
      </c>
      <c r="I19" s="12" t="s">
        <v>89</v>
      </c>
      <c r="J19" s="4" t="s">
        <v>427</v>
      </c>
      <c r="L19" s="20" t="s">
        <v>281</v>
      </c>
      <c r="M19" s="2" t="s">
        <v>9</v>
      </c>
      <c r="N19" t="s">
        <v>160</v>
      </c>
      <c r="O19" s="1" t="s">
        <v>282</v>
      </c>
    </row>
    <row r="20" spans="1:15" x14ac:dyDescent="0.35">
      <c r="A20" s="7" t="s">
        <v>435</v>
      </c>
      <c r="B20" s="12" t="s">
        <v>192</v>
      </c>
      <c r="D20" s="12" t="s">
        <v>64</v>
      </c>
      <c r="E20" s="12" t="s">
        <v>35</v>
      </c>
      <c r="F20" s="12">
        <v>2001</v>
      </c>
      <c r="G20" s="12" t="s">
        <v>86</v>
      </c>
      <c r="H20" s="12" t="s">
        <v>340</v>
      </c>
      <c r="I20" s="12" t="s">
        <v>89</v>
      </c>
      <c r="J20" s="4" t="s">
        <v>436</v>
      </c>
      <c r="L20" s="4" t="s">
        <v>318</v>
      </c>
      <c r="M20" s="2" t="s">
        <v>9</v>
      </c>
      <c r="N20" t="s">
        <v>160</v>
      </c>
      <c r="O20" s="1" t="s">
        <v>279</v>
      </c>
    </row>
    <row r="21" spans="1:15" ht="29" hidden="1" x14ac:dyDescent="0.35">
      <c r="A21" s="7" t="s">
        <v>99</v>
      </c>
      <c r="B21" s="12" t="s">
        <v>232</v>
      </c>
      <c r="C21" s="12" t="s">
        <v>233</v>
      </c>
      <c r="D21" s="12" t="s">
        <v>84</v>
      </c>
      <c r="E21" s="12" t="s">
        <v>85</v>
      </c>
      <c r="F21" s="12">
        <v>2000</v>
      </c>
      <c r="G21" s="12" t="s">
        <v>86</v>
      </c>
      <c r="I21" s="12" t="s">
        <v>94</v>
      </c>
      <c r="J21" t="s">
        <v>184</v>
      </c>
      <c r="L21" s="4" t="s">
        <v>608</v>
      </c>
      <c r="M21" s="2" t="s">
        <v>9</v>
      </c>
      <c r="N21" t="s">
        <v>90</v>
      </c>
      <c r="O21" s="1" t="s">
        <v>329</v>
      </c>
    </row>
    <row r="22" spans="1:15" x14ac:dyDescent="0.35">
      <c r="A22" s="7" t="s">
        <v>337</v>
      </c>
      <c r="B22" s="12" t="s">
        <v>193</v>
      </c>
      <c r="C22" s="12" t="s">
        <v>432</v>
      </c>
      <c r="D22" s="12" t="s">
        <v>64</v>
      </c>
      <c r="E22" s="12" t="s">
        <v>35</v>
      </c>
      <c r="F22" s="12">
        <v>2001</v>
      </c>
      <c r="G22" s="12" t="s">
        <v>86</v>
      </c>
      <c r="H22" s="12" t="s">
        <v>340</v>
      </c>
      <c r="I22" s="12" t="s">
        <v>187</v>
      </c>
      <c r="J22" s="4" t="s">
        <v>433</v>
      </c>
      <c r="L22" s="20" t="s">
        <v>281</v>
      </c>
      <c r="M22" s="2" t="s">
        <v>9</v>
      </c>
      <c r="N22" t="s">
        <v>160</v>
      </c>
      <c r="O22" s="1" t="s">
        <v>539</v>
      </c>
    </row>
    <row r="23" spans="1:15" x14ac:dyDescent="0.35">
      <c r="A23" s="7" t="s">
        <v>422</v>
      </c>
      <c r="B23" s="12" t="s">
        <v>193</v>
      </c>
      <c r="C23" s="12" t="s">
        <v>567</v>
      </c>
      <c r="D23" s="12" t="s">
        <v>40</v>
      </c>
      <c r="E23" s="12" t="s">
        <v>41</v>
      </c>
      <c r="F23" s="12">
        <v>2002</v>
      </c>
      <c r="G23" s="12" t="s">
        <v>649</v>
      </c>
      <c r="I23" s="12" t="s">
        <v>568</v>
      </c>
      <c r="L23" s="12" t="s">
        <v>281</v>
      </c>
      <c r="M23" t="s">
        <v>9</v>
      </c>
      <c r="N23" t="s">
        <v>160</v>
      </c>
      <c r="O23" t="s">
        <v>246</v>
      </c>
    </row>
    <row r="24" spans="1:15" x14ac:dyDescent="0.35">
      <c r="A24" s="7" t="s">
        <v>424</v>
      </c>
      <c r="B24" s="12" t="s">
        <v>193</v>
      </c>
      <c r="C24" s="12" t="s">
        <v>571</v>
      </c>
      <c r="D24" s="12" t="s">
        <v>40</v>
      </c>
      <c r="E24" s="12" t="s">
        <v>41</v>
      </c>
      <c r="F24" s="12">
        <v>2002</v>
      </c>
      <c r="G24" s="12" t="s">
        <v>649</v>
      </c>
      <c r="I24" s="12" t="s">
        <v>89</v>
      </c>
      <c r="L24" s="20" t="s">
        <v>281</v>
      </c>
      <c r="M24" t="s">
        <v>9</v>
      </c>
      <c r="N24" t="s">
        <v>160</v>
      </c>
      <c r="O24" t="s">
        <v>246</v>
      </c>
    </row>
    <row r="25" spans="1:15" x14ac:dyDescent="0.35">
      <c r="A25" s="7" t="s">
        <v>425</v>
      </c>
      <c r="B25" s="12" t="s">
        <v>193</v>
      </c>
      <c r="C25" s="12" t="s">
        <v>572</v>
      </c>
      <c r="D25" s="12" t="s">
        <v>40</v>
      </c>
      <c r="E25" s="12" t="s">
        <v>41</v>
      </c>
      <c r="F25" s="12">
        <v>2002</v>
      </c>
      <c r="G25" s="12" t="s">
        <v>649</v>
      </c>
      <c r="I25" s="12" t="s">
        <v>89</v>
      </c>
      <c r="L25" t="s">
        <v>227</v>
      </c>
      <c r="M25" t="s">
        <v>9</v>
      </c>
      <c r="N25" t="s">
        <v>160</v>
      </c>
      <c r="O25" t="s">
        <v>246</v>
      </c>
    </row>
    <row r="26" spans="1:15" x14ac:dyDescent="0.35">
      <c r="A26" s="7" t="s">
        <v>423</v>
      </c>
      <c r="B26" s="12" t="s">
        <v>569</v>
      </c>
      <c r="C26" s="12" t="s">
        <v>570</v>
      </c>
      <c r="D26" s="12" t="s">
        <v>40</v>
      </c>
      <c r="E26" s="12" t="s">
        <v>41</v>
      </c>
      <c r="F26" s="12">
        <v>2002</v>
      </c>
      <c r="G26" s="12" t="s">
        <v>649</v>
      </c>
      <c r="I26" s="12" t="s">
        <v>89</v>
      </c>
      <c r="L26" t="s">
        <v>91</v>
      </c>
      <c r="M26" s="3" t="s">
        <v>601</v>
      </c>
      <c r="N26" t="s">
        <v>160</v>
      </c>
      <c r="O26" t="s">
        <v>164</v>
      </c>
    </row>
    <row r="27" spans="1:15" x14ac:dyDescent="0.35">
      <c r="A27" s="7" t="s">
        <v>421</v>
      </c>
      <c r="B27" s="12" t="s">
        <v>193</v>
      </c>
      <c r="C27" s="12" t="s">
        <v>562</v>
      </c>
      <c r="D27" s="12" t="s">
        <v>40</v>
      </c>
      <c r="E27" s="12" t="s">
        <v>41</v>
      </c>
      <c r="F27" s="12">
        <v>2002</v>
      </c>
      <c r="G27" s="12" t="s">
        <v>649</v>
      </c>
      <c r="I27" s="12" t="s">
        <v>89</v>
      </c>
      <c r="L27" s="20" t="s">
        <v>317</v>
      </c>
      <c r="M27" t="s">
        <v>9</v>
      </c>
      <c r="N27" t="s">
        <v>160</v>
      </c>
      <c r="O27" t="s">
        <v>246</v>
      </c>
    </row>
    <row r="28" spans="1:15" hidden="1" x14ac:dyDescent="0.35">
      <c r="A28" s="7" t="s">
        <v>98</v>
      </c>
      <c r="B28" s="12" t="s">
        <v>192</v>
      </c>
      <c r="D28" s="12" t="s">
        <v>84</v>
      </c>
      <c r="E28" s="12" t="s">
        <v>85</v>
      </c>
      <c r="F28" s="12">
        <v>2000</v>
      </c>
      <c r="G28" s="12" t="s">
        <v>86</v>
      </c>
      <c r="I28" s="12" t="s">
        <v>94</v>
      </c>
      <c r="J28" s="4" t="s">
        <v>183</v>
      </c>
      <c r="K28" s="4" t="s">
        <v>182</v>
      </c>
      <c r="L28" s="4" t="s">
        <v>318</v>
      </c>
      <c r="M28" s="2" t="s">
        <v>9</v>
      </c>
      <c r="N28" s="1" t="s">
        <v>290</v>
      </c>
      <c r="O28" s="5" t="s">
        <v>328</v>
      </c>
    </row>
    <row r="29" spans="1:15" hidden="1" x14ac:dyDescent="0.35">
      <c r="A29" s="7" t="s">
        <v>101</v>
      </c>
      <c r="B29" s="12" t="s">
        <v>249</v>
      </c>
      <c r="D29" s="12" t="s">
        <v>84</v>
      </c>
      <c r="E29" s="12" t="s">
        <v>85</v>
      </c>
      <c r="F29" s="12">
        <v>2000</v>
      </c>
      <c r="G29" s="12" t="s">
        <v>86</v>
      </c>
      <c r="I29" s="12" t="s">
        <v>94</v>
      </c>
      <c r="J29" t="s">
        <v>186</v>
      </c>
      <c r="L29" s="4" t="s">
        <v>91</v>
      </c>
      <c r="M29" s="2" t="s">
        <v>9</v>
      </c>
      <c r="N29" t="s">
        <v>90</v>
      </c>
      <c r="O29" s="5" t="s">
        <v>328</v>
      </c>
    </row>
    <row r="30" spans="1:15" x14ac:dyDescent="0.35">
      <c r="A30" s="7" t="s">
        <v>342</v>
      </c>
      <c r="B30" s="12" t="s">
        <v>192</v>
      </c>
      <c r="D30" s="12" t="s">
        <v>66</v>
      </c>
      <c r="E30" s="12" t="s">
        <v>341</v>
      </c>
      <c r="F30" s="12">
        <v>2003</v>
      </c>
      <c r="G30" s="12" t="s">
        <v>126</v>
      </c>
      <c r="I30" s="12" t="s">
        <v>168</v>
      </c>
      <c r="J30" s="4" t="s">
        <v>437</v>
      </c>
      <c r="L30" s="12" t="s">
        <v>317</v>
      </c>
      <c r="M30" s="3" t="s">
        <v>601</v>
      </c>
      <c r="N30" t="s">
        <v>160</v>
      </c>
      <c r="O30" s="1" t="s">
        <v>438</v>
      </c>
    </row>
    <row r="31" spans="1:15" x14ac:dyDescent="0.35">
      <c r="A31" s="7" t="s">
        <v>605</v>
      </c>
      <c r="B31" s="12" t="s">
        <v>192</v>
      </c>
      <c r="D31" s="12" t="s">
        <v>66</v>
      </c>
      <c r="E31" s="12" t="s">
        <v>341</v>
      </c>
      <c r="F31" s="12">
        <v>2003</v>
      </c>
      <c r="G31" s="12" t="s">
        <v>126</v>
      </c>
      <c r="I31" s="12" t="s">
        <v>168</v>
      </c>
      <c r="J31" s="4" t="s">
        <v>604</v>
      </c>
      <c r="L31" s="12" t="s">
        <v>221</v>
      </c>
      <c r="M31" s="3" t="s">
        <v>9</v>
      </c>
      <c r="N31" t="s">
        <v>160</v>
      </c>
      <c r="O31" s="1" t="s">
        <v>328</v>
      </c>
    </row>
    <row r="32" spans="1:15" hidden="1" x14ac:dyDescent="0.35">
      <c r="A32" s="7" t="s">
        <v>351</v>
      </c>
      <c r="B32" s="12" t="s">
        <v>192</v>
      </c>
      <c r="D32" s="12" t="s">
        <v>69</v>
      </c>
      <c r="E32" s="12" t="s">
        <v>349</v>
      </c>
      <c r="F32" s="12">
        <v>2006</v>
      </c>
      <c r="G32" s="12" t="s">
        <v>126</v>
      </c>
      <c r="H32" s="12" t="s">
        <v>350</v>
      </c>
      <c r="I32" s="12" t="s">
        <v>89</v>
      </c>
      <c r="J32" s="4" t="s">
        <v>451</v>
      </c>
      <c r="L32" s="12" t="s">
        <v>281</v>
      </c>
      <c r="M32" s="3" t="s">
        <v>601</v>
      </c>
      <c r="N32" t="s">
        <v>90</v>
      </c>
      <c r="O32" s="1" t="s">
        <v>438</v>
      </c>
    </row>
    <row r="33" spans="1:16" s="4" customFormat="1" ht="27.5" customHeight="1" x14ac:dyDescent="0.35">
      <c r="A33" s="7" t="s">
        <v>348</v>
      </c>
      <c r="B33" s="12" t="s">
        <v>232</v>
      </c>
      <c r="C33" s="12" t="s">
        <v>447</v>
      </c>
      <c r="D33" s="12" t="s">
        <v>66</v>
      </c>
      <c r="E33" s="12" t="s">
        <v>341</v>
      </c>
      <c r="F33" s="12">
        <v>2003</v>
      </c>
      <c r="G33" s="12" t="s">
        <v>126</v>
      </c>
      <c r="H33" s="12"/>
      <c r="I33" s="12" t="s">
        <v>89</v>
      </c>
      <c r="J33" s="4" t="s">
        <v>455</v>
      </c>
      <c r="K33"/>
      <c r="L33" s="12" t="s">
        <v>221</v>
      </c>
      <c r="M33" s="3" t="s">
        <v>9</v>
      </c>
      <c r="N33" t="s">
        <v>160</v>
      </c>
      <c r="O33" s="1" t="s">
        <v>164</v>
      </c>
      <c r="P33"/>
    </row>
    <row r="34" spans="1:16" x14ac:dyDescent="0.35">
      <c r="A34" s="7" t="s">
        <v>345</v>
      </c>
      <c r="B34" s="12" t="s">
        <v>232</v>
      </c>
      <c r="C34" s="12" t="s">
        <v>450</v>
      </c>
      <c r="D34" s="12" t="s">
        <v>66</v>
      </c>
      <c r="E34" s="12" t="s">
        <v>341</v>
      </c>
      <c r="F34" s="12">
        <v>2003</v>
      </c>
      <c r="G34" s="12" t="s">
        <v>126</v>
      </c>
      <c r="I34" s="12" t="s">
        <v>89</v>
      </c>
      <c r="J34" s="4" t="s">
        <v>442</v>
      </c>
      <c r="L34" s="20" t="s">
        <v>316</v>
      </c>
      <c r="M34" s="3" t="s">
        <v>601</v>
      </c>
      <c r="N34" t="s">
        <v>160</v>
      </c>
      <c r="O34" s="1" t="s">
        <v>438</v>
      </c>
    </row>
    <row r="35" spans="1:16" x14ac:dyDescent="0.35">
      <c r="A35" s="7" t="s">
        <v>347</v>
      </c>
      <c r="B35" s="12" t="s">
        <v>445</v>
      </c>
      <c r="C35" s="12" t="s">
        <v>448</v>
      </c>
      <c r="D35" s="12" t="s">
        <v>66</v>
      </c>
      <c r="E35" s="12" t="s">
        <v>341</v>
      </c>
      <c r="F35" s="12">
        <v>2003</v>
      </c>
      <c r="G35" s="12" t="s">
        <v>126</v>
      </c>
      <c r="I35" s="12" t="s">
        <v>89</v>
      </c>
      <c r="J35" s="4" t="s">
        <v>446</v>
      </c>
      <c r="L35" s="20" t="s">
        <v>316</v>
      </c>
      <c r="M35" s="3" t="s">
        <v>601</v>
      </c>
      <c r="N35" t="s">
        <v>160</v>
      </c>
      <c r="O35" s="1" t="s">
        <v>438</v>
      </c>
    </row>
    <row r="36" spans="1:16" x14ac:dyDescent="0.35">
      <c r="A36" s="7" t="s">
        <v>344</v>
      </c>
      <c r="B36" s="12" t="s">
        <v>232</v>
      </c>
      <c r="C36" t="s">
        <v>440</v>
      </c>
      <c r="D36" s="12" t="s">
        <v>66</v>
      </c>
      <c r="E36" s="12" t="s">
        <v>341</v>
      </c>
      <c r="F36" s="12">
        <v>2003</v>
      </c>
      <c r="G36" s="12" t="s">
        <v>126</v>
      </c>
      <c r="I36" s="12" t="s">
        <v>89</v>
      </c>
      <c r="J36" s="4" t="s">
        <v>441</v>
      </c>
      <c r="L36" s="19" t="s">
        <v>609</v>
      </c>
      <c r="M36" s="3" t="s">
        <v>601</v>
      </c>
      <c r="N36" t="s">
        <v>160</v>
      </c>
      <c r="O36" s="1" t="s">
        <v>438</v>
      </c>
      <c r="P36" t="s">
        <v>491</v>
      </c>
    </row>
    <row r="37" spans="1:16" x14ac:dyDescent="0.35">
      <c r="A37" s="7" t="s">
        <v>346</v>
      </c>
      <c r="B37" s="12" t="s">
        <v>249</v>
      </c>
      <c r="C37" s="12" t="s">
        <v>449</v>
      </c>
      <c r="D37" s="12" t="s">
        <v>66</v>
      </c>
      <c r="E37" s="12" t="s">
        <v>341</v>
      </c>
      <c r="F37" s="12">
        <v>2003</v>
      </c>
      <c r="G37" s="12" t="s">
        <v>126</v>
      </c>
      <c r="I37" s="12" t="s">
        <v>168</v>
      </c>
      <c r="J37" s="4" t="s">
        <v>443</v>
      </c>
      <c r="L37" s="12" t="s">
        <v>320</v>
      </c>
      <c r="M37" s="3" t="s">
        <v>9</v>
      </c>
      <c r="N37" t="s">
        <v>160</v>
      </c>
      <c r="O37" s="1" t="s">
        <v>438</v>
      </c>
    </row>
    <row r="38" spans="1:16" x14ac:dyDescent="0.35">
      <c r="A38" s="7" t="s">
        <v>418</v>
      </c>
      <c r="B38" s="12" t="s">
        <v>192</v>
      </c>
      <c r="D38" s="12" t="s">
        <v>416</v>
      </c>
      <c r="E38" s="12" t="s">
        <v>16</v>
      </c>
      <c r="F38" s="12">
        <v>2004</v>
      </c>
      <c r="G38" s="12" t="s">
        <v>651</v>
      </c>
      <c r="H38" s="12" t="s">
        <v>652</v>
      </c>
      <c r="I38" s="12" t="s">
        <v>89</v>
      </c>
      <c r="J38" t="s">
        <v>559</v>
      </c>
      <c r="L38" s="20" t="s">
        <v>281</v>
      </c>
      <c r="M38" t="s">
        <v>9</v>
      </c>
      <c r="N38" t="s">
        <v>160</v>
      </c>
      <c r="O38" s="5" t="s">
        <v>438</v>
      </c>
    </row>
    <row r="39" spans="1:16" x14ac:dyDescent="0.35">
      <c r="A39" s="7" t="s">
        <v>417</v>
      </c>
      <c r="B39" s="12" t="s">
        <v>193</v>
      </c>
      <c r="C39" s="12" t="s">
        <v>563</v>
      </c>
      <c r="D39" s="12" t="s">
        <v>416</v>
      </c>
      <c r="E39" s="12" t="s">
        <v>16</v>
      </c>
      <c r="F39" s="12">
        <v>2004</v>
      </c>
      <c r="G39" s="12" t="s">
        <v>651</v>
      </c>
      <c r="H39" s="12" t="s">
        <v>652</v>
      </c>
      <c r="I39" s="12" t="s">
        <v>168</v>
      </c>
      <c r="J39" s="4" t="s">
        <v>564</v>
      </c>
      <c r="L39" s="20" t="s">
        <v>322</v>
      </c>
      <c r="M39" t="s">
        <v>9</v>
      </c>
      <c r="N39" t="s">
        <v>160</v>
      </c>
      <c r="O39" t="s">
        <v>161</v>
      </c>
      <c r="P39" t="s">
        <v>491</v>
      </c>
    </row>
    <row r="40" spans="1:16" x14ac:dyDescent="0.35">
      <c r="A40" s="7" t="s">
        <v>419</v>
      </c>
      <c r="B40" s="12" t="s">
        <v>193</v>
      </c>
      <c r="C40" s="12" t="s">
        <v>560</v>
      </c>
      <c r="D40" s="12" t="s">
        <v>416</v>
      </c>
      <c r="E40" s="12" t="s">
        <v>16</v>
      </c>
      <c r="F40" s="12">
        <v>2004</v>
      </c>
      <c r="G40" s="12" t="s">
        <v>651</v>
      </c>
      <c r="H40" s="12" t="s">
        <v>652</v>
      </c>
      <c r="I40" s="12" t="s">
        <v>89</v>
      </c>
      <c r="J40" t="s">
        <v>561</v>
      </c>
      <c r="L40" s="4" t="s">
        <v>317</v>
      </c>
      <c r="M40" t="s">
        <v>323</v>
      </c>
      <c r="N40" t="s">
        <v>160</v>
      </c>
      <c r="O40" t="s">
        <v>161</v>
      </c>
    </row>
    <row r="41" spans="1:16" x14ac:dyDescent="0.35">
      <c r="A41" s="7" t="s">
        <v>420</v>
      </c>
      <c r="B41" s="12" t="s">
        <v>232</v>
      </c>
      <c r="C41" s="12" t="s">
        <v>565</v>
      </c>
      <c r="D41" s="12" t="s">
        <v>416</v>
      </c>
      <c r="E41" s="12" t="s">
        <v>16</v>
      </c>
      <c r="F41" s="12">
        <v>2004</v>
      </c>
      <c r="G41" s="12" t="s">
        <v>651</v>
      </c>
      <c r="H41" s="12" t="s">
        <v>652</v>
      </c>
      <c r="I41" s="12" t="s">
        <v>89</v>
      </c>
      <c r="J41" t="s">
        <v>566</v>
      </c>
      <c r="K41" t="s">
        <v>606</v>
      </c>
      <c r="L41" s="20" t="s">
        <v>281</v>
      </c>
      <c r="M41" t="s">
        <v>9</v>
      </c>
      <c r="N41" t="s">
        <v>160</v>
      </c>
      <c r="O41" s="5" t="s">
        <v>438</v>
      </c>
    </row>
    <row r="42" spans="1:16" x14ac:dyDescent="0.35">
      <c r="A42" s="7" t="s">
        <v>110</v>
      </c>
      <c r="B42" s="12" t="s">
        <v>249</v>
      </c>
      <c r="D42" s="12" t="s">
        <v>76</v>
      </c>
      <c r="E42" s="12" t="s">
        <v>75</v>
      </c>
      <c r="F42" s="12">
        <v>2005</v>
      </c>
      <c r="G42" s="12" t="s">
        <v>126</v>
      </c>
      <c r="H42" s="12" t="s">
        <v>647</v>
      </c>
      <c r="I42" s="12" t="s">
        <v>89</v>
      </c>
      <c r="J42" s="4" t="s">
        <v>204</v>
      </c>
      <c r="L42" s="4" t="s">
        <v>227</v>
      </c>
      <c r="M42" s="2" t="s">
        <v>9</v>
      </c>
      <c r="N42" t="s">
        <v>160</v>
      </c>
      <c r="O42" t="s">
        <v>246</v>
      </c>
    </row>
    <row r="43" spans="1:16" x14ac:dyDescent="0.35">
      <c r="A43" s="7" t="s">
        <v>206</v>
      </c>
      <c r="B43" s="12" t="s">
        <v>192</v>
      </c>
      <c r="D43" s="12" t="s">
        <v>76</v>
      </c>
      <c r="E43" s="12" t="s">
        <v>75</v>
      </c>
      <c r="F43" s="12">
        <v>2005</v>
      </c>
      <c r="G43" s="12" t="s">
        <v>126</v>
      </c>
      <c r="H43" s="12" t="s">
        <v>647</v>
      </c>
      <c r="I43" s="12" t="s">
        <v>168</v>
      </c>
      <c r="J43" s="4" t="s">
        <v>207</v>
      </c>
      <c r="K43" s="4" t="s">
        <v>208</v>
      </c>
      <c r="L43" s="4" t="s">
        <v>221</v>
      </c>
      <c r="M43" s="3" t="s">
        <v>601</v>
      </c>
      <c r="N43" t="s">
        <v>160</v>
      </c>
      <c r="O43" s="1" t="s">
        <v>282</v>
      </c>
    </row>
    <row r="44" spans="1:16" x14ac:dyDescent="0.35">
      <c r="A44" s="7" t="s">
        <v>123</v>
      </c>
      <c r="B44" s="12" t="s">
        <v>249</v>
      </c>
      <c r="D44" s="12" t="s">
        <v>76</v>
      </c>
      <c r="E44" s="12" t="s">
        <v>75</v>
      </c>
      <c r="F44" s="12">
        <v>2005</v>
      </c>
      <c r="G44" s="12" t="s">
        <v>126</v>
      </c>
      <c r="H44" s="12" t="s">
        <v>647</v>
      </c>
      <c r="I44" s="12" t="s">
        <v>94</v>
      </c>
      <c r="J44" s="4" t="s">
        <v>250</v>
      </c>
      <c r="L44" s="4" t="s">
        <v>162</v>
      </c>
      <c r="M44" s="2" t="s">
        <v>9</v>
      </c>
      <c r="N44" t="s">
        <v>160</v>
      </c>
      <c r="O44" t="s">
        <v>195</v>
      </c>
    </row>
    <row r="45" spans="1:16" ht="29" x14ac:dyDescent="0.35">
      <c r="A45" s="12" t="s">
        <v>114</v>
      </c>
      <c r="B45" s="12" t="s">
        <v>249</v>
      </c>
      <c r="D45" s="12" t="s">
        <v>76</v>
      </c>
      <c r="E45" s="12" t="s">
        <v>75</v>
      </c>
      <c r="F45" s="12">
        <v>2005</v>
      </c>
      <c r="G45" s="12" t="s">
        <v>126</v>
      </c>
      <c r="H45" s="12" t="s">
        <v>647</v>
      </c>
      <c r="I45" s="12" t="s">
        <v>94</v>
      </c>
      <c r="J45" s="4" t="s">
        <v>212</v>
      </c>
      <c r="K45" s="4"/>
      <c r="L45" s="4" t="s">
        <v>162</v>
      </c>
      <c r="M45" s="2" t="s">
        <v>9</v>
      </c>
      <c r="N45" t="s">
        <v>160</v>
      </c>
      <c r="O45" s="1" t="s">
        <v>329</v>
      </c>
    </row>
    <row r="46" spans="1:16" ht="29" x14ac:dyDescent="0.35">
      <c r="A46" s="7" t="s">
        <v>114</v>
      </c>
      <c r="B46" s="12" t="s">
        <v>249</v>
      </c>
      <c r="D46" s="12" t="s">
        <v>76</v>
      </c>
      <c r="E46" s="12" t="s">
        <v>75</v>
      </c>
      <c r="F46" s="12">
        <v>2005</v>
      </c>
      <c r="G46" s="12" t="s">
        <v>126</v>
      </c>
      <c r="H46" s="12" t="s">
        <v>647</v>
      </c>
      <c r="I46" s="12" t="s">
        <v>94</v>
      </c>
      <c r="J46" s="4" t="s">
        <v>212</v>
      </c>
      <c r="K46" s="4"/>
      <c r="L46" s="4" t="s">
        <v>162</v>
      </c>
      <c r="M46" s="2" t="s">
        <v>9</v>
      </c>
      <c r="N46" t="s">
        <v>160</v>
      </c>
      <c r="O46" s="1" t="s">
        <v>329</v>
      </c>
    </row>
    <row r="47" spans="1:16" ht="29" x14ac:dyDescent="0.35">
      <c r="A47" s="7" t="s">
        <v>117</v>
      </c>
      <c r="B47" s="12" t="s">
        <v>249</v>
      </c>
      <c r="D47" s="12" t="s">
        <v>76</v>
      </c>
      <c r="E47" s="12" t="s">
        <v>75</v>
      </c>
      <c r="F47" s="12">
        <v>2005</v>
      </c>
      <c r="G47" s="12" t="s">
        <v>126</v>
      </c>
      <c r="H47" s="12" t="s">
        <v>647</v>
      </c>
      <c r="I47" s="12" t="s">
        <v>94</v>
      </c>
      <c r="J47" s="4" t="s">
        <v>215</v>
      </c>
      <c r="L47" s="4" t="s">
        <v>162</v>
      </c>
      <c r="M47" s="2" t="s">
        <v>9</v>
      </c>
      <c r="N47" t="s">
        <v>160</v>
      </c>
      <c r="O47" s="1" t="s">
        <v>329</v>
      </c>
    </row>
    <row r="48" spans="1:16" ht="29" hidden="1" x14ac:dyDescent="0.35">
      <c r="A48" s="12" t="s">
        <v>394</v>
      </c>
      <c r="B48" s="12" t="s">
        <v>192</v>
      </c>
      <c r="D48" s="12" t="s">
        <v>63</v>
      </c>
      <c r="E48" s="12" t="s">
        <v>22</v>
      </c>
      <c r="F48" s="12">
        <v>2013</v>
      </c>
      <c r="G48" s="12" t="s">
        <v>385</v>
      </c>
      <c r="H48" s="12" t="s">
        <v>386</v>
      </c>
      <c r="I48" s="12" t="s">
        <v>89</v>
      </c>
      <c r="J48" s="4"/>
      <c r="K48" s="4"/>
      <c r="L48" s="19" t="s">
        <v>317</v>
      </c>
      <c r="M48" s="3" t="s">
        <v>601</v>
      </c>
      <c r="N48" s="5" t="s">
        <v>523</v>
      </c>
      <c r="O48" s="4" t="s">
        <v>438</v>
      </c>
    </row>
    <row r="49" spans="1:15" hidden="1" x14ac:dyDescent="0.35">
      <c r="A49" s="7" t="s">
        <v>144</v>
      </c>
      <c r="B49" s="12" t="s">
        <v>157</v>
      </c>
      <c r="D49" s="12" t="s">
        <v>155</v>
      </c>
      <c r="E49" s="12" t="s">
        <v>25</v>
      </c>
      <c r="F49" s="12">
        <v>2015</v>
      </c>
      <c r="G49" s="12" t="s">
        <v>128</v>
      </c>
      <c r="H49" s="12" t="s">
        <v>156</v>
      </c>
      <c r="I49" s="12" t="s">
        <v>89</v>
      </c>
      <c r="J49" s="4" t="s">
        <v>291</v>
      </c>
      <c r="L49" s="4" t="s">
        <v>320</v>
      </c>
      <c r="M49" s="2" t="s">
        <v>9</v>
      </c>
      <c r="N49" s="1" t="s">
        <v>290</v>
      </c>
      <c r="O49" t="s">
        <v>279</v>
      </c>
    </row>
    <row r="50" spans="1:15" x14ac:dyDescent="0.35">
      <c r="A50" s="7" t="s">
        <v>117</v>
      </c>
      <c r="B50" s="12" t="s">
        <v>249</v>
      </c>
      <c r="D50" s="12" t="s">
        <v>76</v>
      </c>
      <c r="E50" s="12" t="s">
        <v>75</v>
      </c>
      <c r="F50" s="12">
        <v>2005</v>
      </c>
      <c r="G50" s="12" t="s">
        <v>126</v>
      </c>
      <c r="H50" s="12" t="s">
        <v>647</v>
      </c>
      <c r="I50" s="12" t="s">
        <v>94</v>
      </c>
      <c r="J50" s="4" t="s">
        <v>215</v>
      </c>
      <c r="L50" s="4" t="s">
        <v>162</v>
      </c>
      <c r="M50" s="2" t="s">
        <v>9</v>
      </c>
      <c r="N50" t="s">
        <v>160</v>
      </c>
      <c r="O50" s="1" t="s">
        <v>279</v>
      </c>
    </row>
    <row r="51" spans="1:15" hidden="1" x14ac:dyDescent="0.35">
      <c r="A51" s="7" t="s">
        <v>102</v>
      </c>
      <c r="B51" s="12" t="s">
        <v>232</v>
      </c>
      <c r="C51" s="12" t="s">
        <v>234</v>
      </c>
      <c r="D51" s="12" t="s">
        <v>84</v>
      </c>
      <c r="E51" s="12" t="s">
        <v>85</v>
      </c>
      <c r="F51" s="12">
        <v>2000</v>
      </c>
      <c r="G51" s="12" t="s">
        <v>86</v>
      </c>
      <c r="I51" s="12" t="s">
        <v>187</v>
      </c>
      <c r="J51" s="4" t="s">
        <v>332</v>
      </c>
      <c r="K51" s="4" t="s">
        <v>188</v>
      </c>
      <c r="L51" s="4" t="s">
        <v>91</v>
      </c>
      <c r="M51" s="2" t="s">
        <v>9</v>
      </c>
      <c r="N51" t="s">
        <v>90</v>
      </c>
      <c r="O51" s="1" t="s">
        <v>282</v>
      </c>
    </row>
    <row r="52" spans="1:15" ht="29" hidden="1" x14ac:dyDescent="0.35">
      <c r="A52" s="7" t="s">
        <v>175</v>
      </c>
      <c r="B52" s="12" t="s">
        <v>157</v>
      </c>
      <c r="D52" s="12" t="s">
        <v>84</v>
      </c>
      <c r="E52" s="12" t="s">
        <v>85</v>
      </c>
      <c r="F52" s="12">
        <v>2000</v>
      </c>
      <c r="G52" s="12" t="s">
        <v>86</v>
      </c>
      <c r="I52" s="12" t="s">
        <v>94</v>
      </c>
      <c r="J52" s="3" t="s">
        <v>174</v>
      </c>
      <c r="L52" s="4" t="s">
        <v>608</v>
      </c>
      <c r="M52" s="2" t="s">
        <v>9</v>
      </c>
      <c r="N52" t="s">
        <v>90</v>
      </c>
      <c r="O52" s="1" t="s">
        <v>282</v>
      </c>
    </row>
    <row r="53" spans="1:15" hidden="1" x14ac:dyDescent="0.35">
      <c r="A53" s="7" t="s">
        <v>145</v>
      </c>
      <c r="B53" s="12" t="s">
        <v>232</v>
      </c>
      <c r="C53" s="12" t="s">
        <v>292</v>
      </c>
      <c r="D53" s="12" t="s">
        <v>155</v>
      </c>
      <c r="E53" s="12" t="s">
        <v>25</v>
      </c>
      <c r="F53" s="12">
        <v>2015</v>
      </c>
      <c r="G53" s="12" t="s">
        <v>128</v>
      </c>
      <c r="H53" s="12" t="s">
        <v>156</v>
      </c>
      <c r="I53" s="12" t="s">
        <v>89</v>
      </c>
      <c r="J53" s="4" t="s">
        <v>293</v>
      </c>
      <c r="L53" s="4" t="s">
        <v>294</v>
      </c>
      <c r="M53" s="2" t="s">
        <v>9</v>
      </c>
      <c r="N53" s="1" t="s">
        <v>429</v>
      </c>
      <c r="O53" s="5" t="s">
        <v>328</v>
      </c>
    </row>
    <row r="54" spans="1:15" x14ac:dyDescent="0.35">
      <c r="A54" s="7" t="s">
        <v>107</v>
      </c>
      <c r="B54" s="12" t="s">
        <v>249</v>
      </c>
      <c r="D54" s="12" t="s">
        <v>76</v>
      </c>
      <c r="E54" s="12" t="s">
        <v>75</v>
      </c>
      <c r="F54" s="12">
        <v>2005</v>
      </c>
      <c r="G54" s="12" t="s">
        <v>126</v>
      </c>
      <c r="H54" s="12" t="s">
        <v>647</v>
      </c>
      <c r="I54" s="12" t="s">
        <v>94</v>
      </c>
      <c r="J54" s="4" t="s">
        <v>196</v>
      </c>
      <c r="L54" s="4" t="s">
        <v>281</v>
      </c>
      <c r="M54" s="2" t="s">
        <v>9</v>
      </c>
      <c r="N54" t="s">
        <v>160</v>
      </c>
      <c r="O54" s="1" t="s">
        <v>195</v>
      </c>
    </row>
    <row r="55" spans="1:15" hidden="1" x14ac:dyDescent="0.35">
      <c r="A55" s="7" t="s">
        <v>380</v>
      </c>
      <c r="B55" s="12" t="s">
        <v>192</v>
      </c>
      <c r="D55" s="12" t="s">
        <v>50</v>
      </c>
      <c r="E55" s="12" t="s">
        <v>27</v>
      </c>
      <c r="F55" s="12">
        <v>2017</v>
      </c>
      <c r="I55" s="12" t="s">
        <v>89</v>
      </c>
      <c r="J55" t="s">
        <v>504</v>
      </c>
      <c r="L55" t="s">
        <v>227</v>
      </c>
      <c r="M55" t="s">
        <v>9</v>
      </c>
      <c r="N55" t="s">
        <v>429</v>
      </c>
      <c r="O55" s="5" t="s">
        <v>438</v>
      </c>
    </row>
    <row r="56" spans="1:15" ht="29" hidden="1" x14ac:dyDescent="0.35">
      <c r="A56" s="7" t="s">
        <v>100</v>
      </c>
      <c r="B56" s="12" t="s">
        <v>249</v>
      </c>
      <c r="D56" s="12" t="s">
        <v>84</v>
      </c>
      <c r="E56" s="12" t="s">
        <v>85</v>
      </c>
      <c r="F56" s="12">
        <v>2000</v>
      </c>
      <c r="G56" s="12" t="s">
        <v>86</v>
      </c>
      <c r="I56" s="12" t="s">
        <v>168</v>
      </c>
      <c r="J56" s="5" t="s">
        <v>185</v>
      </c>
      <c r="L56" s="4" t="s">
        <v>91</v>
      </c>
      <c r="M56" s="3" t="s">
        <v>601</v>
      </c>
      <c r="N56" t="s">
        <v>90</v>
      </c>
      <c r="O56" s="5" t="s">
        <v>328</v>
      </c>
    </row>
    <row r="57" spans="1:15" ht="29" hidden="1" x14ac:dyDescent="0.35">
      <c r="A57" s="7" t="s">
        <v>100</v>
      </c>
      <c r="B57" s="12" t="s">
        <v>249</v>
      </c>
      <c r="D57" s="12" t="s">
        <v>84</v>
      </c>
      <c r="E57" s="12" t="s">
        <v>85</v>
      </c>
      <c r="F57" s="12">
        <v>2000</v>
      </c>
      <c r="G57" s="12" t="s">
        <v>86</v>
      </c>
      <c r="I57" s="12" t="s">
        <v>168</v>
      </c>
      <c r="J57" s="5" t="s">
        <v>185</v>
      </c>
      <c r="L57" s="4" t="s">
        <v>91</v>
      </c>
      <c r="M57" s="3" t="s">
        <v>601</v>
      </c>
      <c r="N57" t="s">
        <v>429</v>
      </c>
      <c r="O57" s="5" t="s">
        <v>328</v>
      </c>
    </row>
    <row r="58" spans="1:15" hidden="1" x14ac:dyDescent="0.35">
      <c r="A58" s="7" t="s">
        <v>108</v>
      </c>
      <c r="B58" s="12" t="s">
        <v>192</v>
      </c>
      <c r="D58" s="12" t="s">
        <v>76</v>
      </c>
      <c r="E58" s="12" t="s">
        <v>75</v>
      </c>
      <c r="F58" s="12">
        <v>2005</v>
      </c>
      <c r="G58" s="12" t="s">
        <v>126</v>
      </c>
      <c r="H58" s="12" t="s">
        <v>327</v>
      </c>
      <c r="I58" s="12" t="s">
        <v>168</v>
      </c>
      <c r="J58" s="4" t="s">
        <v>198</v>
      </c>
      <c r="L58" s="4" t="s">
        <v>317</v>
      </c>
      <c r="M58" s="3" t="s">
        <v>601</v>
      </c>
      <c r="N58" s="1" t="s">
        <v>90</v>
      </c>
      <c r="O58" t="s">
        <v>246</v>
      </c>
    </row>
    <row r="59" spans="1:15" hidden="1" x14ac:dyDescent="0.35">
      <c r="A59" s="7" t="s">
        <v>122</v>
      </c>
      <c r="B59" s="12" t="s">
        <v>192</v>
      </c>
      <c r="D59" s="12" t="s">
        <v>76</v>
      </c>
      <c r="E59" s="12" t="s">
        <v>75</v>
      </c>
      <c r="F59" s="12">
        <v>2005</v>
      </c>
      <c r="G59" s="12" t="s">
        <v>126</v>
      </c>
      <c r="H59" s="12" t="s">
        <v>327</v>
      </c>
      <c r="I59" s="12" t="s">
        <v>168</v>
      </c>
      <c r="J59" s="4" t="s">
        <v>247</v>
      </c>
      <c r="L59" s="2" t="s">
        <v>317</v>
      </c>
      <c r="M59" s="2" t="s">
        <v>9</v>
      </c>
      <c r="N59" s="1" t="s">
        <v>429</v>
      </c>
      <c r="O59" t="s">
        <v>536</v>
      </c>
    </row>
    <row r="60" spans="1:15" hidden="1" x14ac:dyDescent="0.35">
      <c r="A60" s="7" t="s">
        <v>137</v>
      </c>
      <c r="B60" s="12" t="s">
        <v>192</v>
      </c>
      <c r="D60" s="12" t="s">
        <v>55</v>
      </c>
      <c r="E60" s="12" t="s">
        <v>127</v>
      </c>
      <c r="F60" s="12">
        <v>2010</v>
      </c>
      <c r="G60" s="12" t="s">
        <v>128</v>
      </c>
      <c r="H60" s="12" t="s">
        <v>156</v>
      </c>
      <c r="I60" s="12" t="s">
        <v>168</v>
      </c>
      <c r="J60" s="4" t="s">
        <v>272</v>
      </c>
      <c r="L60" s="2" t="s">
        <v>317</v>
      </c>
      <c r="M60" s="2" t="s">
        <v>323</v>
      </c>
      <c r="N60" s="1" t="s">
        <v>429</v>
      </c>
      <c r="O60" s="1" t="s">
        <v>282</v>
      </c>
    </row>
    <row r="61" spans="1:15" x14ac:dyDescent="0.35">
      <c r="A61" s="7" t="s">
        <v>125</v>
      </c>
      <c r="B61" s="12" t="s">
        <v>249</v>
      </c>
      <c r="D61" s="12" t="s">
        <v>76</v>
      </c>
      <c r="E61" s="12" t="s">
        <v>75</v>
      </c>
      <c r="F61" s="12">
        <v>2005</v>
      </c>
      <c r="G61" s="12" t="s">
        <v>126</v>
      </c>
      <c r="H61" s="12" t="s">
        <v>647</v>
      </c>
      <c r="I61" s="12" t="s">
        <v>89</v>
      </c>
      <c r="J61" s="4" t="s">
        <v>255</v>
      </c>
      <c r="K61" s="4" t="s">
        <v>91</v>
      </c>
      <c r="L61" s="4" t="s">
        <v>91</v>
      </c>
      <c r="M61" s="2" t="s">
        <v>9</v>
      </c>
      <c r="N61" t="s">
        <v>160</v>
      </c>
      <c r="O61" s="1" t="s">
        <v>279</v>
      </c>
    </row>
    <row r="62" spans="1:15" hidden="1" x14ac:dyDescent="0.35">
      <c r="A62" s="7" t="s">
        <v>404</v>
      </c>
      <c r="B62" s="12" t="s">
        <v>249</v>
      </c>
      <c r="C62" s="12" t="s">
        <v>544</v>
      </c>
      <c r="D62" s="12" t="s">
        <v>398</v>
      </c>
      <c r="E62" s="12" t="s">
        <v>26</v>
      </c>
      <c r="F62" s="12">
        <v>2016</v>
      </c>
      <c r="I62" s="12" t="s">
        <v>168</v>
      </c>
      <c r="J62" s="4" t="s">
        <v>444</v>
      </c>
      <c r="L62" s="12" t="s">
        <v>320</v>
      </c>
      <c r="M62" t="s">
        <v>9</v>
      </c>
      <c r="N62" t="s">
        <v>429</v>
      </c>
      <c r="O62" s="4" t="s">
        <v>438</v>
      </c>
    </row>
    <row r="63" spans="1:15" x14ac:dyDescent="0.35">
      <c r="A63" s="7" t="s">
        <v>112</v>
      </c>
      <c r="B63" s="12" t="s">
        <v>232</v>
      </c>
      <c r="C63" s="12" t="s">
        <v>237</v>
      </c>
      <c r="D63" s="12" t="s">
        <v>76</v>
      </c>
      <c r="E63" s="12" t="s">
        <v>75</v>
      </c>
      <c r="F63" s="12">
        <v>2005</v>
      </c>
      <c r="G63" s="12" t="s">
        <v>126</v>
      </c>
      <c r="H63" s="12" t="s">
        <v>647</v>
      </c>
      <c r="I63" s="12" t="s">
        <v>89</v>
      </c>
      <c r="J63" s="4" t="s">
        <v>209</v>
      </c>
      <c r="K63" s="4" t="s">
        <v>210</v>
      </c>
      <c r="L63" s="4" t="s">
        <v>320</v>
      </c>
      <c r="M63" s="3" t="s">
        <v>601</v>
      </c>
      <c r="N63" t="s">
        <v>160</v>
      </c>
      <c r="O63" s="1" t="s">
        <v>282</v>
      </c>
    </row>
    <row r="64" spans="1:15" hidden="1" x14ac:dyDescent="0.35">
      <c r="A64" s="7" t="s">
        <v>463</v>
      </c>
      <c r="B64" s="12" t="s">
        <v>249</v>
      </c>
      <c r="C64" s="12" t="s">
        <v>468</v>
      </c>
      <c r="D64" s="12" t="s">
        <v>356</v>
      </c>
      <c r="E64" s="12" t="s">
        <v>19</v>
      </c>
      <c r="F64" s="12">
        <v>2007</v>
      </c>
      <c r="G64" s="12" t="s">
        <v>357</v>
      </c>
      <c r="I64" s="12" t="s">
        <v>168</v>
      </c>
      <c r="J64" s="4" t="s">
        <v>462</v>
      </c>
      <c r="L64" s="20" t="s">
        <v>319</v>
      </c>
      <c r="M64" s="2" t="s">
        <v>9</v>
      </c>
      <c r="N64" t="s">
        <v>90</v>
      </c>
      <c r="O64" s="1" t="s">
        <v>279</v>
      </c>
    </row>
    <row r="65" spans="1:16" x14ac:dyDescent="0.35">
      <c r="A65" s="7" t="s">
        <v>251</v>
      </c>
      <c r="B65" s="12" t="s">
        <v>232</v>
      </c>
      <c r="C65" s="12" t="s">
        <v>252</v>
      </c>
      <c r="D65" s="12" t="s">
        <v>76</v>
      </c>
      <c r="E65" s="12" t="s">
        <v>75</v>
      </c>
      <c r="F65" s="12">
        <v>2005</v>
      </c>
      <c r="G65" s="12" t="s">
        <v>126</v>
      </c>
      <c r="H65" s="12" t="s">
        <v>647</v>
      </c>
      <c r="I65" s="12" t="s">
        <v>89</v>
      </c>
      <c r="L65" s="4" t="s">
        <v>162</v>
      </c>
      <c r="M65" s="2" t="s">
        <v>9</v>
      </c>
      <c r="N65" t="s">
        <v>160</v>
      </c>
      <c r="O65" t="s">
        <v>161</v>
      </c>
      <c r="P65" s="4"/>
    </row>
    <row r="66" spans="1:16" x14ac:dyDescent="0.35">
      <c r="A66" s="7" t="s">
        <v>223</v>
      </c>
      <c r="B66" s="12" t="s">
        <v>192</v>
      </c>
      <c r="D66" s="12" t="s">
        <v>76</v>
      </c>
      <c r="E66" s="12" t="s">
        <v>75</v>
      </c>
      <c r="F66" s="12">
        <v>2005</v>
      </c>
      <c r="G66" s="12" t="s">
        <v>126</v>
      </c>
      <c r="H66" s="12" t="s">
        <v>647</v>
      </c>
      <c r="I66" s="12" t="s">
        <v>224</v>
      </c>
      <c r="J66" s="4" t="s">
        <v>225</v>
      </c>
      <c r="L66" s="2" t="s">
        <v>317</v>
      </c>
      <c r="M66" s="3" t="s">
        <v>601</v>
      </c>
      <c r="N66" t="s">
        <v>160</v>
      </c>
      <c r="O66" t="s">
        <v>538</v>
      </c>
    </row>
    <row r="67" spans="1:16" x14ac:dyDescent="0.35">
      <c r="A67" s="7" t="s">
        <v>106</v>
      </c>
      <c r="B67" s="12" t="s">
        <v>249</v>
      </c>
      <c r="D67" s="12" t="s">
        <v>76</v>
      </c>
      <c r="E67" s="12" t="s">
        <v>75</v>
      </c>
      <c r="F67" s="12">
        <v>2005</v>
      </c>
      <c r="G67" s="12" t="s">
        <v>126</v>
      </c>
      <c r="H67" s="12" t="s">
        <v>647</v>
      </c>
      <c r="I67" s="12" t="s">
        <v>187</v>
      </c>
      <c r="J67" s="4" t="s">
        <v>197</v>
      </c>
      <c r="L67" s="4" t="s">
        <v>281</v>
      </c>
      <c r="M67" s="2" t="s">
        <v>9</v>
      </c>
      <c r="N67" t="s">
        <v>160</v>
      </c>
      <c r="O67" s="1" t="s">
        <v>161</v>
      </c>
    </row>
    <row r="68" spans="1:16" hidden="1" x14ac:dyDescent="0.35">
      <c r="A68" s="7" t="s">
        <v>335</v>
      </c>
      <c r="B68" s="12" t="s">
        <v>232</v>
      </c>
      <c r="C68" s="12" t="s">
        <v>430</v>
      </c>
      <c r="D68" s="12" t="s">
        <v>64</v>
      </c>
      <c r="E68" s="12" t="s">
        <v>35</v>
      </c>
      <c r="F68" s="12">
        <v>2001</v>
      </c>
      <c r="G68" s="12" t="s">
        <v>86</v>
      </c>
      <c r="H68" s="12" t="s">
        <v>340</v>
      </c>
      <c r="I68" s="12" t="s">
        <v>187</v>
      </c>
      <c r="J68" s="4" t="s">
        <v>428</v>
      </c>
      <c r="L68" s="20" t="s">
        <v>316</v>
      </c>
      <c r="M68" s="2" t="s">
        <v>9</v>
      </c>
      <c r="N68" t="s">
        <v>429</v>
      </c>
      <c r="O68" s="1" t="s">
        <v>328</v>
      </c>
    </row>
    <row r="69" spans="1:16" ht="29" hidden="1" x14ac:dyDescent="0.35">
      <c r="A69" s="7" t="s">
        <v>116</v>
      </c>
      <c r="B69" s="12" t="s">
        <v>157</v>
      </c>
      <c r="D69" s="12" t="s">
        <v>76</v>
      </c>
      <c r="E69" s="12" t="s">
        <v>75</v>
      </c>
      <c r="F69" s="12">
        <v>2005</v>
      </c>
      <c r="G69" s="12" t="s">
        <v>126</v>
      </c>
      <c r="H69" s="12" t="s">
        <v>327</v>
      </c>
      <c r="I69" s="12" t="s">
        <v>89</v>
      </c>
      <c r="J69" s="4" t="s">
        <v>214</v>
      </c>
      <c r="L69" s="4" t="s">
        <v>227</v>
      </c>
      <c r="M69" s="3" t="s">
        <v>601</v>
      </c>
      <c r="N69" t="s">
        <v>90</v>
      </c>
      <c r="O69" s="1" t="s">
        <v>329</v>
      </c>
    </row>
    <row r="70" spans="1:16" ht="29" hidden="1" x14ac:dyDescent="0.35">
      <c r="A70" s="12" t="s">
        <v>116</v>
      </c>
      <c r="B70" s="12" t="s">
        <v>157</v>
      </c>
      <c r="D70" s="12" t="s">
        <v>76</v>
      </c>
      <c r="E70" s="12" t="s">
        <v>75</v>
      </c>
      <c r="F70" s="12">
        <v>2005</v>
      </c>
      <c r="G70" s="12" t="s">
        <v>126</v>
      </c>
      <c r="H70" s="12" t="s">
        <v>327</v>
      </c>
      <c r="I70" s="12" t="s">
        <v>89</v>
      </c>
      <c r="J70" s="4" t="s">
        <v>214</v>
      </c>
      <c r="K70" s="4"/>
      <c r="L70" s="19" t="s">
        <v>227</v>
      </c>
      <c r="M70" s="3" t="s">
        <v>601</v>
      </c>
      <c r="N70" s="4" t="s">
        <v>90</v>
      </c>
      <c r="O70" s="3" t="s">
        <v>329</v>
      </c>
      <c r="P70" t="s">
        <v>491</v>
      </c>
    </row>
    <row r="71" spans="1:16" ht="29" hidden="1" x14ac:dyDescent="0.35">
      <c r="A71" s="7" t="s">
        <v>118</v>
      </c>
      <c r="B71" s="12" t="s">
        <v>232</v>
      </c>
      <c r="C71" s="12" t="s">
        <v>238</v>
      </c>
      <c r="D71" s="12" t="s">
        <v>76</v>
      </c>
      <c r="E71" s="12" t="s">
        <v>75</v>
      </c>
      <c r="F71" s="12">
        <v>2005</v>
      </c>
      <c r="G71" s="12" t="s">
        <v>126</v>
      </c>
      <c r="H71" s="12" t="s">
        <v>327</v>
      </c>
      <c r="I71" s="12" t="s">
        <v>89</v>
      </c>
      <c r="J71" s="4" t="s">
        <v>216</v>
      </c>
      <c r="L71" s="4" t="s">
        <v>317</v>
      </c>
      <c r="M71" s="3" t="s">
        <v>601</v>
      </c>
      <c r="N71" t="s">
        <v>90</v>
      </c>
      <c r="O71" s="1" t="s">
        <v>329</v>
      </c>
    </row>
    <row r="72" spans="1:16" x14ac:dyDescent="0.35">
      <c r="A72" s="7" t="s">
        <v>124</v>
      </c>
      <c r="B72" s="12" t="s">
        <v>232</v>
      </c>
      <c r="C72" s="12" t="s">
        <v>515</v>
      </c>
      <c r="D72" s="12" t="s">
        <v>76</v>
      </c>
      <c r="E72" s="12" t="s">
        <v>75</v>
      </c>
      <c r="F72" s="12">
        <v>2005</v>
      </c>
      <c r="G72" s="12" t="s">
        <v>126</v>
      </c>
      <c r="H72" s="12" t="s">
        <v>647</v>
      </c>
      <c r="I72" s="12" t="s">
        <v>89</v>
      </c>
      <c r="J72" s="4" t="s">
        <v>609</v>
      </c>
      <c r="L72" s="19" t="s">
        <v>609</v>
      </c>
      <c r="M72" s="2" t="s">
        <v>9</v>
      </c>
      <c r="N72" t="s">
        <v>160</v>
      </c>
      <c r="O72" s="1" t="s">
        <v>279</v>
      </c>
    </row>
    <row r="73" spans="1:16" x14ac:dyDescent="0.35">
      <c r="A73" s="7" t="s">
        <v>124</v>
      </c>
      <c r="B73" s="12" t="s">
        <v>232</v>
      </c>
      <c r="C73" s="12" t="s">
        <v>515</v>
      </c>
      <c r="D73" s="12" t="s">
        <v>76</v>
      </c>
      <c r="E73" s="12" t="s">
        <v>75</v>
      </c>
      <c r="F73" s="12">
        <v>2005</v>
      </c>
      <c r="G73" s="12" t="s">
        <v>126</v>
      </c>
      <c r="H73" s="12" t="s">
        <v>647</v>
      </c>
      <c r="I73" s="12" t="s">
        <v>89</v>
      </c>
      <c r="J73" s="4" t="s">
        <v>609</v>
      </c>
      <c r="L73" s="19" t="s">
        <v>609</v>
      </c>
      <c r="M73" s="2" t="s">
        <v>9</v>
      </c>
      <c r="N73" t="s">
        <v>160</v>
      </c>
      <c r="O73" s="1" t="s">
        <v>279</v>
      </c>
    </row>
    <row r="74" spans="1:16" x14ac:dyDescent="0.35">
      <c r="A74" s="7" t="s">
        <v>124</v>
      </c>
      <c r="B74" s="12" t="s">
        <v>232</v>
      </c>
      <c r="C74" s="12" t="s">
        <v>515</v>
      </c>
      <c r="D74" s="12" t="s">
        <v>76</v>
      </c>
      <c r="E74" s="12" t="s">
        <v>75</v>
      </c>
      <c r="F74" s="12">
        <v>2005</v>
      </c>
      <c r="G74" s="12" t="s">
        <v>126</v>
      </c>
      <c r="H74" s="12" t="s">
        <v>647</v>
      </c>
      <c r="I74" s="12" t="s">
        <v>89</v>
      </c>
      <c r="J74" s="4" t="s">
        <v>609</v>
      </c>
      <c r="L74" s="19" t="s">
        <v>609</v>
      </c>
      <c r="M74" s="2" t="s">
        <v>9</v>
      </c>
      <c r="N74" t="s">
        <v>160</v>
      </c>
      <c r="O74" t="s">
        <v>438</v>
      </c>
      <c r="P74" s="4"/>
    </row>
    <row r="75" spans="1:16" hidden="1" x14ac:dyDescent="0.35">
      <c r="A75" s="7" t="s">
        <v>111</v>
      </c>
      <c r="B75" s="12" t="s">
        <v>232</v>
      </c>
      <c r="C75" s="12" t="s">
        <v>236</v>
      </c>
      <c r="D75" s="12" t="s">
        <v>76</v>
      </c>
      <c r="E75" s="12" t="s">
        <v>75</v>
      </c>
      <c r="F75" s="12">
        <v>2005</v>
      </c>
      <c r="G75" s="12" t="s">
        <v>126</v>
      </c>
      <c r="H75" s="12" t="s">
        <v>327</v>
      </c>
      <c r="I75" s="12" t="s">
        <v>94</v>
      </c>
      <c r="J75" s="4" t="s">
        <v>205</v>
      </c>
      <c r="L75" s="4" t="s">
        <v>319</v>
      </c>
      <c r="M75" s="2" t="s">
        <v>9</v>
      </c>
      <c r="N75" t="s">
        <v>90</v>
      </c>
      <c r="O75" s="1" t="s">
        <v>282</v>
      </c>
    </row>
    <row r="76" spans="1:16" hidden="1" x14ac:dyDescent="0.35">
      <c r="A76" s="7" t="s">
        <v>111</v>
      </c>
      <c r="B76" s="12" t="s">
        <v>232</v>
      </c>
      <c r="C76" s="12" t="s">
        <v>236</v>
      </c>
      <c r="D76" s="12" t="s">
        <v>76</v>
      </c>
      <c r="E76" s="12" t="s">
        <v>75</v>
      </c>
      <c r="F76" s="12">
        <v>2005</v>
      </c>
      <c r="G76" s="12" t="s">
        <v>126</v>
      </c>
      <c r="H76" s="12" t="s">
        <v>327</v>
      </c>
      <c r="I76" s="12" t="s">
        <v>94</v>
      </c>
      <c r="J76" s="4" t="s">
        <v>205</v>
      </c>
      <c r="L76" s="4" t="s">
        <v>319</v>
      </c>
      <c r="M76" s="2" t="s">
        <v>9</v>
      </c>
      <c r="N76" t="s">
        <v>90</v>
      </c>
      <c r="O76" s="1" t="s">
        <v>282</v>
      </c>
    </row>
    <row r="77" spans="1:16" x14ac:dyDescent="0.35">
      <c r="A77" s="7" t="s">
        <v>124</v>
      </c>
      <c r="B77" s="12" t="s">
        <v>232</v>
      </c>
      <c r="C77" s="12" t="s">
        <v>515</v>
      </c>
      <c r="D77" s="12" t="s">
        <v>76</v>
      </c>
      <c r="E77" s="12" t="s">
        <v>75</v>
      </c>
      <c r="F77" s="12">
        <v>2005</v>
      </c>
      <c r="G77" s="12" t="s">
        <v>126</v>
      </c>
      <c r="H77" s="12" t="s">
        <v>647</v>
      </c>
      <c r="I77" s="12" t="s">
        <v>89</v>
      </c>
      <c r="J77" s="4" t="s">
        <v>609</v>
      </c>
      <c r="L77" s="19" t="s">
        <v>609</v>
      </c>
      <c r="M77" s="2" t="s">
        <v>9</v>
      </c>
      <c r="N77" t="s">
        <v>160</v>
      </c>
      <c r="O77" t="s">
        <v>438</v>
      </c>
    </row>
    <row r="78" spans="1:16" hidden="1" x14ac:dyDescent="0.35">
      <c r="A78" s="7" t="s">
        <v>88</v>
      </c>
      <c r="B78" s="12" t="s">
        <v>232</v>
      </c>
      <c r="C78" s="12" t="s">
        <v>530</v>
      </c>
      <c r="D78" s="12" t="s">
        <v>84</v>
      </c>
      <c r="E78" s="12" t="s">
        <v>85</v>
      </c>
      <c r="F78" s="12">
        <v>2000</v>
      </c>
      <c r="G78" s="12" t="s">
        <v>86</v>
      </c>
      <c r="I78" s="12" t="s">
        <v>89</v>
      </c>
      <c r="J78" s="2" t="s">
        <v>91</v>
      </c>
      <c r="L78" s="2" t="s">
        <v>91</v>
      </c>
      <c r="M78" s="2" t="s">
        <v>9</v>
      </c>
      <c r="N78" t="s">
        <v>90</v>
      </c>
      <c r="O78" s="1" t="s">
        <v>282</v>
      </c>
    </row>
    <row r="79" spans="1:16" hidden="1" x14ac:dyDescent="0.35">
      <c r="A79" s="7" t="s">
        <v>88</v>
      </c>
      <c r="B79" s="12" t="s">
        <v>232</v>
      </c>
      <c r="C79" s="12" t="s">
        <v>530</v>
      </c>
      <c r="D79" s="12" t="s">
        <v>84</v>
      </c>
      <c r="E79" s="12" t="s">
        <v>85</v>
      </c>
      <c r="F79" s="12">
        <v>2000</v>
      </c>
      <c r="G79" s="12" t="s">
        <v>86</v>
      </c>
      <c r="I79" s="12" t="s">
        <v>89</v>
      </c>
      <c r="J79" s="2" t="s">
        <v>91</v>
      </c>
      <c r="L79" s="2" t="s">
        <v>91</v>
      </c>
      <c r="M79" s="2" t="s">
        <v>9</v>
      </c>
      <c r="N79" t="s">
        <v>90</v>
      </c>
      <c r="O79" s="4" t="s">
        <v>438</v>
      </c>
    </row>
    <row r="80" spans="1:16" hidden="1" x14ac:dyDescent="0.35">
      <c r="A80" s="7" t="s">
        <v>88</v>
      </c>
      <c r="B80" s="12" t="s">
        <v>232</v>
      </c>
      <c r="C80" s="12" t="s">
        <v>530</v>
      </c>
      <c r="D80" s="12" t="s">
        <v>84</v>
      </c>
      <c r="E80" s="12" t="s">
        <v>85</v>
      </c>
      <c r="F80" s="12">
        <v>2000</v>
      </c>
      <c r="G80" s="12" t="s">
        <v>86</v>
      </c>
      <c r="I80" s="12" t="s">
        <v>89</v>
      </c>
      <c r="J80" s="2" t="s">
        <v>91</v>
      </c>
      <c r="L80" s="2" t="s">
        <v>91</v>
      </c>
      <c r="M80" s="2" t="s">
        <v>9</v>
      </c>
      <c r="N80" t="s">
        <v>90</v>
      </c>
      <c r="O80" s="4" t="s">
        <v>262</v>
      </c>
    </row>
    <row r="81" spans="1:15" x14ac:dyDescent="0.35">
      <c r="A81" s="7" t="s">
        <v>199</v>
      </c>
      <c r="B81" s="12" t="s">
        <v>193</v>
      </c>
      <c r="D81" s="12" t="s">
        <v>76</v>
      </c>
      <c r="E81" s="12" t="s">
        <v>75</v>
      </c>
      <c r="F81" s="12">
        <v>2005</v>
      </c>
      <c r="G81" s="12" t="s">
        <v>126</v>
      </c>
      <c r="H81" s="12" t="s">
        <v>647</v>
      </c>
      <c r="I81" s="12" t="s">
        <v>89</v>
      </c>
      <c r="J81" s="4" t="s">
        <v>201</v>
      </c>
      <c r="L81" s="4" t="s">
        <v>221</v>
      </c>
      <c r="M81" s="2" t="s">
        <v>9</v>
      </c>
      <c r="N81" t="s">
        <v>160</v>
      </c>
      <c r="O81" t="s">
        <v>246</v>
      </c>
    </row>
    <row r="82" spans="1:15" x14ac:dyDescent="0.35">
      <c r="A82" s="7" t="s">
        <v>121</v>
      </c>
      <c r="B82" s="12" t="s">
        <v>193</v>
      </c>
      <c r="C82" s="12" t="s">
        <v>242</v>
      </c>
      <c r="D82" s="12" t="s">
        <v>76</v>
      </c>
      <c r="E82" s="12" t="s">
        <v>75</v>
      </c>
      <c r="F82" s="12">
        <v>2005</v>
      </c>
      <c r="G82" s="12" t="s">
        <v>126</v>
      </c>
      <c r="H82" s="12" t="s">
        <v>647</v>
      </c>
      <c r="I82" s="12" t="s">
        <v>89</v>
      </c>
      <c r="J82" s="4" t="s">
        <v>243</v>
      </c>
      <c r="K82" s="4" t="s">
        <v>244</v>
      </c>
      <c r="L82" s="4" t="s">
        <v>316</v>
      </c>
      <c r="M82" s="2" t="s">
        <v>9</v>
      </c>
      <c r="N82" t="s">
        <v>160</v>
      </c>
      <c r="O82" t="s">
        <v>246</v>
      </c>
    </row>
    <row r="83" spans="1:15" x14ac:dyDescent="0.35">
      <c r="A83" s="7" t="s">
        <v>459</v>
      </c>
      <c r="B83" s="12" t="s">
        <v>458</v>
      </c>
      <c r="C83" s="12" t="s">
        <v>467</v>
      </c>
      <c r="D83" s="12" t="s">
        <v>69</v>
      </c>
      <c r="E83" s="12" t="s">
        <v>349</v>
      </c>
      <c r="F83" s="12">
        <v>2006</v>
      </c>
      <c r="G83" s="12" t="s">
        <v>126</v>
      </c>
      <c r="H83" s="12" t="s">
        <v>648</v>
      </c>
      <c r="I83" s="12" t="s">
        <v>89</v>
      </c>
      <c r="J83" s="4" t="s">
        <v>460</v>
      </c>
      <c r="L83" s="20" t="s">
        <v>91</v>
      </c>
      <c r="M83" s="3" t="s">
        <v>601</v>
      </c>
      <c r="N83" t="s">
        <v>160</v>
      </c>
      <c r="O83" s="1" t="s">
        <v>161</v>
      </c>
    </row>
    <row r="84" spans="1:15" x14ac:dyDescent="0.35">
      <c r="A84" s="7" t="s">
        <v>359</v>
      </c>
      <c r="B84" s="12" t="s">
        <v>249</v>
      </c>
      <c r="C84" s="12" t="s">
        <v>469</v>
      </c>
      <c r="D84" s="12" t="s">
        <v>356</v>
      </c>
      <c r="E84" s="12" t="s">
        <v>19</v>
      </c>
      <c r="F84" s="12">
        <v>2007</v>
      </c>
      <c r="G84" s="12" t="s">
        <v>357</v>
      </c>
      <c r="I84" s="12" t="s">
        <v>168</v>
      </c>
      <c r="J84" s="4" t="s">
        <v>470</v>
      </c>
      <c r="K84" s="4" t="s">
        <v>471</v>
      </c>
      <c r="L84" s="20" t="s">
        <v>221</v>
      </c>
      <c r="M84" s="2" t="s">
        <v>9</v>
      </c>
      <c r="N84" t="s">
        <v>160</v>
      </c>
      <c r="O84" s="1" t="s">
        <v>279</v>
      </c>
    </row>
    <row r="85" spans="1:15" x14ac:dyDescent="0.35">
      <c r="A85" s="7" t="s">
        <v>362</v>
      </c>
      <c r="B85" s="12" t="s">
        <v>232</v>
      </c>
      <c r="C85" s="12" t="s">
        <v>475</v>
      </c>
      <c r="D85" s="12" t="s">
        <v>356</v>
      </c>
      <c r="E85" s="12" t="s">
        <v>19</v>
      </c>
      <c r="F85" s="12">
        <v>2007</v>
      </c>
      <c r="G85" s="12" t="s">
        <v>357</v>
      </c>
      <c r="I85" s="12" t="s">
        <v>89</v>
      </c>
      <c r="J85" s="4" t="s">
        <v>476</v>
      </c>
      <c r="L85" s="19" t="s">
        <v>321</v>
      </c>
      <c r="M85" s="2" t="s">
        <v>9</v>
      </c>
      <c r="N85" t="s">
        <v>160</v>
      </c>
      <c r="O85" t="s">
        <v>536</v>
      </c>
    </row>
    <row r="86" spans="1:15" x14ac:dyDescent="0.35">
      <c r="A86" s="7" t="s">
        <v>366</v>
      </c>
      <c r="B86" s="12" t="s">
        <v>192</v>
      </c>
      <c r="D86" s="12" t="s">
        <v>364</v>
      </c>
      <c r="E86" s="12" t="s">
        <v>365</v>
      </c>
      <c r="F86" s="12">
        <v>2008</v>
      </c>
      <c r="G86" s="12" t="s">
        <v>126</v>
      </c>
      <c r="I86" s="12" t="s">
        <v>89</v>
      </c>
      <c r="J86" s="4" t="s">
        <v>480</v>
      </c>
      <c r="L86" s="20" t="s">
        <v>317</v>
      </c>
      <c r="M86" s="2" t="s">
        <v>323</v>
      </c>
      <c r="N86" t="s">
        <v>160</v>
      </c>
      <c r="O86" t="s">
        <v>538</v>
      </c>
    </row>
    <row r="87" spans="1:15" x14ac:dyDescent="0.35">
      <c r="A87" s="7" t="s">
        <v>367</v>
      </c>
      <c r="B87" s="12" t="s">
        <v>249</v>
      </c>
      <c r="C87" s="12" t="s">
        <v>482</v>
      </c>
      <c r="D87" s="12" t="s">
        <v>364</v>
      </c>
      <c r="E87" s="12" t="s">
        <v>365</v>
      </c>
      <c r="F87" s="12">
        <v>2008</v>
      </c>
      <c r="G87" s="12" t="s">
        <v>126</v>
      </c>
      <c r="I87" s="12" t="s">
        <v>89</v>
      </c>
      <c r="J87" s="4" t="s">
        <v>481</v>
      </c>
      <c r="L87" s="19" t="s">
        <v>321</v>
      </c>
      <c r="M87" s="2" t="s">
        <v>9</v>
      </c>
      <c r="N87" t="s">
        <v>160</v>
      </c>
      <c r="O87" s="5" t="s">
        <v>279</v>
      </c>
    </row>
    <row r="88" spans="1:15" x14ac:dyDescent="0.35">
      <c r="A88" s="7" t="s">
        <v>370</v>
      </c>
      <c r="B88" s="12" t="s">
        <v>232</v>
      </c>
      <c r="C88" s="12" t="s">
        <v>488</v>
      </c>
      <c r="D88" s="12" t="s">
        <v>364</v>
      </c>
      <c r="E88" s="12" t="s">
        <v>365</v>
      </c>
      <c r="F88" s="12">
        <v>2008</v>
      </c>
      <c r="G88" s="12" t="s">
        <v>126</v>
      </c>
      <c r="I88" s="12" t="s">
        <v>89</v>
      </c>
      <c r="J88" s="4" t="s">
        <v>486</v>
      </c>
      <c r="L88" s="20" t="s">
        <v>317</v>
      </c>
      <c r="M88" s="2" t="s">
        <v>323</v>
      </c>
      <c r="N88" t="s">
        <v>160</v>
      </c>
      <c r="O88" t="s">
        <v>536</v>
      </c>
    </row>
    <row r="89" spans="1:15" hidden="1" x14ac:dyDescent="0.35">
      <c r="A89" s="7" t="s">
        <v>336</v>
      </c>
      <c r="B89" s="12" t="s">
        <v>249</v>
      </c>
      <c r="D89" s="12" t="s">
        <v>64</v>
      </c>
      <c r="E89" s="12" t="s">
        <v>35</v>
      </c>
      <c r="F89" s="12">
        <v>2001</v>
      </c>
      <c r="G89" s="12" t="s">
        <v>86</v>
      </c>
      <c r="H89" s="12" t="s">
        <v>340</v>
      </c>
      <c r="J89" s="4" t="s">
        <v>431</v>
      </c>
      <c r="L89" s="4" t="s">
        <v>319</v>
      </c>
      <c r="M89" s="2" t="s">
        <v>9</v>
      </c>
      <c r="N89" t="s">
        <v>290</v>
      </c>
      <c r="O89" s="1" t="s">
        <v>279</v>
      </c>
    </row>
    <row r="90" spans="1:15" x14ac:dyDescent="0.35">
      <c r="A90" s="7" t="s">
        <v>369</v>
      </c>
      <c r="B90" s="12" t="s">
        <v>249</v>
      </c>
      <c r="C90" s="12" t="s">
        <v>489</v>
      </c>
      <c r="D90" s="12" t="s">
        <v>364</v>
      </c>
      <c r="E90" s="12" t="s">
        <v>365</v>
      </c>
      <c r="F90" s="12">
        <v>2008</v>
      </c>
      <c r="G90" s="12" t="s">
        <v>126</v>
      </c>
      <c r="I90" s="12" t="s">
        <v>168</v>
      </c>
      <c r="J90" s="4" t="s">
        <v>484</v>
      </c>
      <c r="K90" t="s">
        <v>485</v>
      </c>
      <c r="L90" s="12" t="s">
        <v>320</v>
      </c>
      <c r="M90" s="2" t="s">
        <v>323</v>
      </c>
      <c r="N90" t="s">
        <v>160</v>
      </c>
      <c r="O90" s="5" t="s">
        <v>279</v>
      </c>
    </row>
    <row r="91" spans="1:15" hidden="1" x14ac:dyDescent="0.35">
      <c r="A91" s="7" t="s">
        <v>120</v>
      </c>
      <c r="B91" s="12" t="s">
        <v>157</v>
      </c>
      <c r="D91" s="12" t="s">
        <v>76</v>
      </c>
      <c r="E91" s="12" t="s">
        <v>75</v>
      </c>
      <c r="F91" s="12">
        <v>2005</v>
      </c>
      <c r="G91" s="12" t="s">
        <v>126</v>
      </c>
      <c r="H91" s="12" t="s">
        <v>327</v>
      </c>
      <c r="I91" s="12" t="s">
        <v>89</v>
      </c>
      <c r="J91" s="4" t="s">
        <v>226</v>
      </c>
      <c r="L91" s="4" t="s">
        <v>227</v>
      </c>
      <c r="M91" s="3" t="s">
        <v>601</v>
      </c>
      <c r="N91" t="s">
        <v>90</v>
      </c>
      <c r="O91" t="s">
        <v>438</v>
      </c>
    </row>
    <row r="92" spans="1:15" hidden="1" x14ac:dyDescent="0.35">
      <c r="A92" s="7" t="s">
        <v>120</v>
      </c>
      <c r="B92" s="12" t="s">
        <v>157</v>
      </c>
      <c r="D92" s="12" t="s">
        <v>76</v>
      </c>
      <c r="E92" s="12" t="s">
        <v>75</v>
      </c>
      <c r="F92" s="12">
        <v>2005</v>
      </c>
      <c r="G92" s="12" t="s">
        <v>126</v>
      </c>
      <c r="H92" s="12" t="s">
        <v>327</v>
      </c>
      <c r="I92" s="12" t="s">
        <v>89</v>
      </c>
      <c r="J92" s="4" t="s">
        <v>226</v>
      </c>
      <c r="L92" s="4" t="s">
        <v>227</v>
      </c>
      <c r="M92" s="3" t="s">
        <v>601</v>
      </c>
      <c r="N92" t="s">
        <v>90</v>
      </c>
      <c r="O92" t="s">
        <v>438</v>
      </c>
    </row>
    <row r="93" spans="1:15" hidden="1" x14ac:dyDescent="0.35">
      <c r="A93" s="7" t="s">
        <v>120</v>
      </c>
      <c r="B93" s="12" t="s">
        <v>157</v>
      </c>
      <c r="D93" s="12" t="s">
        <v>76</v>
      </c>
      <c r="E93" s="12" t="s">
        <v>75</v>
      </c>
      <c r="F93" s="12">
        <v>2005</v>
      </c>
      <c r="G93" s="12" t="s">
        <v>126</v>
      </c>
      <c r="H93" s="12" t="s">
        <v>327</v>
      </c>
      <c r="I93" s="12" t="s">
        <v>89</v>
      </c>
      <c r="J93" s="4" t="s">
        <v>226</v>
      </c>
      <c r="L93" s="19" t="s">
        <v>227</v>
      </c>
      <c r="M93" s="3" t="s">
        <v>601</v>
      </c>
      <c r="N93" t="s">
        <v>90</v>
      </c>
      <c r="O93" t="s">
        <v>438</v>
      </c>
    </row>
    <row r="94" spans="1:15" hidden="1" x14ac:dyDescent="0.35">
      <c r="A94" s="7" t="s">
        <v>120</v>
      </c>
      <c r="B94" s="12" t="s">
        <v>157</v>
      </c>
      <c r="D94" s="12" t="s">
        <v>76</v>
      </c>
      <c r="E94" s="12" t="s">
        <v>75</v>
      </c>
      <c r="F94" s="12">
        <v>2005</v>
      </c>
      <c r="G94" s="12" t="s">
        <v>126</v>
      </c>
      <c r="H94" s="12" t="s">
        <v>327</v>
      </c>
      <c r="I94" s="12" t="s">
        <v>89</v>
      </c>
      <c r="J94" s="4" t="s">
        <v>226</v>
      </c>
      <c r="L94" s="4" t="s">
        <v>227</v>
      </c>
      <c r="M94" s="3" t="s">
        <v>601</v>
      </c>
      <c r="N94" t="s">
        <v>90</v>
      </c>
      <c r="O94" t="s">
        <v>438</v>
      </c>
    </row>
    <row r="95" spans="1:15" hidden="1" x14ac:dyDescent="0.35">
      <c r="A95" s="7" t="s">
        <v>120</v>
      </c>
      <c r="B95" s="12" t="s">
        <v>157</v>
      </c>
      <c r="D95" s="12" t="s">
        <v>76</v>
      </c>
      <c r="E95" s="12" t="s">
        <v>75</v>
      </c>
      <c r="F95" s="12">
        <v>2005</v>
      </c>
      <c r="G95" s="12" t="s">
        <v>126</v>
      </c>
      <c r="H95" s="12" t="s">
        <v>327</v>
      </c>
      <c r="I95" s="12" t="s">
        <v>89</v>
      </c>
      <c r="J95" s="4" t="s">
        <v>226</v>
      </c>
      <c r="L95" s="4" t="s">
        <v>227</v>
      </c>
      <c r="M95" s="3" t="s">
        <v>601</v>
      </c>
      <c r="N95" t="s">
        <v>90</v>
      </c>
      <c r="O95" t="s">
        <v>438</v>
      </c>
    </row>
    <row r="96" spans="1:15" x14ac:dyDescent="0.35">
      <c r="A96" s="7" t="s">
        <v>368</v>
      </c>
      <c r="B96" s="12" t="s">
        <v>193</v>
      </c>
      <c r="C96" s="12" t="s">
        <v>483</v>
      </c>
      <c r="D96" s="12" t="s">
        <v>364</v>
      </c>
      <c r="E96" s="12" t="s">
        <v>365</v>
      </c>
      <c r="F96" s="12">
        <v>2008</v>
      </c>
      <c r="G96" s="12" t="s">
        <v>126</v>
      </c>
      <c r="I96" s="12" t="s">
        <v>89</v>
      </c>
      <c r="J96" s="4" t="s">
        <v>480</v>
      </c>
      <c r="L96" s="20" t="s">
        <v>317</v>
      </c>
      <c r="M96" s="2" t="s">
        <v>323</v>
      </c>
      <c r="N96" t="s">
        <v>160</v>
      </c>
      <c r="O96" t="s">
        <v>246</v>
      </c>
    </row>
    <row r="97" spans="1:15" x14ac:dyDescent="0.35">
      <c r="A97" s="7" t="s">
        <v>363</v>
      </c>
      <c r="B97" s="12" t="s">
        <v>232</v>
      </c>
      <c r="C97" s="12" t="s">
        <v>477</v>
      </c>
      <c r="D97" s="12" t="s">
        <v>364</v>
      </c>
      <c r="E97" s="12" t="s">
        <v>365</v>
      </c>
      <c r="F97" s="12">
        <v>2008</v>
      </c>
      <c r="G97" s="12" t="s">
        <v>126</v>
      </c>
      <c r="I97" s="12" t="s">
        <v>89</v>
      </c>
      <c r="J97" s="4" t="s">
        <v>478</v>
      </c>
      <c r="L97" s="19" t="s">
        <v>162</v>
      </c>
      <c r="M97" s="2" t="s">
        <v>9</v>
      </c>
      <c r="N97" t="s">
        <v>160</v>
      </c>
      <c r="O97" t="s">
        <v>229</v>
      </c>
    </row>
    <row r="98" spans="1:15" hidden="1" x14ac:dyDescent="0.35">
      <c r="A98" s="7" t="s">
        <v>354</v>
      </c>
      <c r="B98" s="12" t="s">
        <v>249</v>
      </c>
      <c r="D98" s="12" t="s">
        <v>69</v>
      </c>
      <c r="E98" s="12" t="s">
        <v>349</v>
      </c>
      <c r="F98" s="12">
        <v>2006</v>
      </c>
      <c r="G98" s="12" t="s">
        <v>126</v>
      </c>
      <c r="H98" s="12" t="s">
        <v>350</v>
      </c>
      <c r="I98" s="12" t="s">
        <v>89</v>
      </c>
      <c r="J98" s="4" t="s">
        <v>456</v>
      </c>
      <c r="L98" t="s">
        <v>317</v>
      </c>
      <c r="M98" s="2" t="s">
        <v>323</v>
      </c>
      <c r="N98" t="s">
        <v>90</v>
      </c>
      <c r="O98" s="1" t="s">
        <v>279</v>
      </c>
    </row>
    <row r="99" spans="1:15" x14ac:dyDescent="0.35">
      <c r="A99" s="7" t="s">
        <v>363</v>
      </c>
      <c r="B99" s="12" t="s">
        <v>232</v>
      </c>
      <c r="C99" s="12" t="s">
        <v>477</v>
      </c>
      <c r="D99" s="12" t="s">
        <v>364</v>
      </c>
      <c r="E99" s="12" t="s">
        <v>365</v>
      </c>
      <c r="F99" s="12">
        <v>2008</v>
      </c>
      <c r="G99" s="12" t="s">
        <v>126</v>
      </c>
      <c r="I99" s="12" t="s">
        <v>89</v>
      </c>
      <c r="J99" s="4" t="s">
        <v>478</v>
      </c>
      <c r="L99" s="19" t="s">
        <v>162</v>
      </c>
      <c r="M99" s="2" t="s">
        <v>9</v>
      </c>
      <c r="N99" t="s">
        <v>160</v>
      </c>
      <c r="O99" t="s">
        <v>539</v>
      </c>
    </row>
    <row r="100" spans="1:15" x14ac:dyDescent="0.35">
      <c r="A100" s="7" t="s">
        <v>415</v>
      </c>
      <c r="B100" s="12" t="s">
        <v>192</v>
      </c>
      <c r="D100" s="12" t="s">
        <v>73</v>
      </c>
      <c r="E100" s="12" t="s">
        <v>22</v>
      </c>
      <c r="F100" s="12">
        <v>2009</v>
      </c>
      <c r="G100" s="12" t="s">
        <v>650</v>
      </c>
      <c r="H100" s="12" t="s">
        <v>386</v>
      </c>
      <c r="I100" s="12" t="s">
        <v>94</v>
      </c>
      <c r="J100" s="4" t="s">
        <v>91</v>
      </c>
      <c r="L100" t="s">
        <v>91</v>
      </c>
      <c r="M100" t="s">
        <v>9</v>
      </c>
      <c r="N100" t="s">
        <v>160</v>
      </c>
      <c r="O100" t="s">
        <v>438</v>
      </c>
    </row>
    <row r="101" spans="1:15" hidden="1" x14ac:dyDescent="0.35">
      <c r="A101" s="7" t="s">
        <v>411</v>
      </c>
      <c r="B101" s="12" t="s">
        <v>232</v>
      </c>
      <c r="C101" s="12" t="s">
        <v>552</v>
      </c>
      <c r="D101" s="12" t="s">
        <v>46</v>
      </c>
      <c r="E101" s="12" t="s">
        <v>32</v>
      </c>
      <c r="F101" s="12">
        <v>2019</v>
      </c>
      <c r="I101" s="12" t="s">
        <v>89</v>
      </c>
      <c r="L101" s="20" t="s">
        <v>316</v>
      </c>
      <c r="M101" t="s">
        <v>9</v>
      </c>
      <c r="N101" t="s">
        <v>429</v>
      </c>
      <c r="O101" s="5" t="s">
        <v>246</v>
      </c>
    </row>
    <row r="102" spans="1:15" x14ac:dyDescent="0.35">
      <c r="A102" s="7" t="s">
        <v>134</v>
      </c>
      <c r="B102" s="12" t="s">
        <v>192</v>
      </c>
      <c r="D102" s="12" t="s">
        <v>55</v>
      </c>
      <c r="E102" s="12" t="s">
        <v>127</v>
      </c>
      <c r="F102" s="12">
        <v>2010</v>
      </c>
      <c r="G102" s="12" t="s">
        <v>128</v>
      </c>
      <c r="H102" s="12" t="s">
        <v>646</v>
      </c>
      <c r="I102" s="12" t="s">
        <v>89</v>
      </c>
      <c r="J102" s="4" t="s">
        <v>265</v>
      </c>
      <c r="L102" t="s">
        <v>317</v>
      </c>
      <c r="M102" s="2" t="s">
        <v>323</v>
      </c>
      <c r="N102" t="s">
        <v>160</v>
      </c>
      <c r="O102" t="s">
        <v>248</v>
      </c>
    </row>
    <row r="103" spans="1:15" ht="29" hidden="1" x14ac:dyDescent="0.35">
      <c r="A103" s="7" t="s">
        <v>119</v>
      </c>
      <c r="B103" s="12" t="s">
        <v>249</v>
      </c>
      <c r="D103" s="12" t="s">
        <v>76</v>
      </c>
      <c r="E103" s="12" t="s">
        <v>75</v>
      </c>
      <c r="F103" s="12">
        <v>2005</v>
      </c>
      <c r="G103" s="12" t="s">
        <v>126</v>
      </c>
      <c r="H103" s="12" t="s">
        <v>327</v>
      </c>
      <c r="I103" s="12" t="s">
        <v>94</v>
      </c>
      <c r="J103" s="4" t="s">
        <v>218</v>
      </c>
      <c r="L103" s="4" t="s">
        <v>316</v>
      </c>
      <c r="M103" s="2" t="s">
        <v>9</v>
      </c>
      <c r="N103" t="s">
        <v>90</v>
      </c>
      <c r="O103" s="1" t="s">
        <v>329</v>
      </c>
    </row>
    <row r="104" spans="1:15" hidden="1" x14ac:dyDescent="0.35">
      <c r="A104" s="7" t="s">
        <v>219</v>
      </c>
      <c r="B104" s="12" t="s">
        <v>193</v>
      </c>
      <c r="C104" s="12" t="s">
        <v>254</v>
      </c>
      <c r="D104" s="12" t="s">
        <v>76</v>
      </c>
      <c r="E104" s="12" t="s">
        <v>75</v>
      </c>
      <c r="F104" s="12">
        <v>2005</v>
      </c>
      <c r="G104" s="12" t="s">
        <v>126</v>
      </c>
      <c r="H104" s="12" t="s">
        <v>327</v>
      </c>
      <c r="I104" s="12" t="s">
        <v>89</v>
      </c>
      <c r="J104" s="4" t="s">
        <v>220</v>
      </c>
      <c r="L104" s="4" t="s">
        <v>221</v>
      </c>
      <c r="M104" s="3" t="s">
        <v>601</v>
      </c>
      <c r="N104" s="1" t="s">
        <v>429</v>
      </c>
      <c r="O104" t="s">
        <v>538</v>
      </c>
    </row>
    <row r="105" spans="1:15" x14ac:dyDescent="0.35">
      <c r="A105" s="7" t="s">
        <v>134</v>
      </c>
      <c r="B105" s="12" t="s">
        <v>192</v>
      </c>
      <c r="D105" s="12" t="s">
        <v>55</v>
      </c>
      <c r="E105" s="12" t="s">
        <v>127</v>
      </c>
      <c r="F105" s="12">
        <v>2010</v>
      </c>
      <c r="G105" s="12" t="s">
        <v>128</v>
      </c>
      <c r="H105" s="12" t="s">
        <v>646</v>
      </c>
      <c r="I105" s="12" t="s">
        <v>89</v>
      </c>
      <c r="J105" s="4" t="s">
        <v>265</v>
      </c>
      <c r="L105" t="s">
        <v>317</v>
      </c>
      <c r="M105" s="2" t="s">
        <v>323</v>
      </c>
      <c r="N105" t="s">
        <v>160</v>
      </c>
      <c r="O105" t="s">
        <v>248</v>
      </c>
    </row>
    <row r="106" spans="1:15" x14ac:dyDescent="0.35">
      <c r="A106" s="7" t="s">
        <v>131</v>
      </c>
      <c r="B106" s="12" t="s">
        <v>192</v>
      </c>
      <c r="D106" s="12" t="s">
        <v>55</v>
      </c>
      <c r="E106" s="12" t="s">
        <v>127</v>
      </c>
      <c r="F106" s="12">
        <v>2010</v>
      </c>
      <c r="G106" s="12" t="s">
        <v>128</v>
      </c>
      <c r="H106" s="12" t="s">
        <v>646</v>
      </c>
      <c r="I106" s="12" t="s">
        <v>168</v>
      </c>
      <c r="J106" s="4" t="s">
        <v>607</v>
      </c>
      <c r="L106" t="s">
        <v>317</v>
      </c>
      <c r="M106" s="2" t="s">
        <v>9</v>
      </c>
      <c r="N106" t="s">
        <v>160</v>
      </c>
      <c r="O106" t="s">
        <v>195</v>
      </c>
    </row>
    <row r="107" spans="1:15" hidden="1" x14ac:dyDescent="0.35">
      <c r="A107" s="7" t="s">
        <v>358</v>
      </c>
      <c r="B107" s="12" t="s">
        <v>249</v>
      </c>
      <c r="D107" s="12" t="s">
        <v>356</v>
      </c>
      <c r="E107" s="12" t="s">
        <v>19</v>
      </c>
      <c r="F107" s="12">
        <v>2007</v>
      </c>
      <c r="G107" s="12" t="s">
        <v>357</v>
      </c>
      <c r="I107" s="12" t="s">
        <v>89</v>
      </c>
      <c r="J107" s="4" t="s">
        <v>461</v>
      </c>
      <c r="L107" s="20" t="s">
        <v>162</v>
      </c>
      <c r="M107" s="2" t="s">
        <v>9</v>
      </c>
      <c r="N107" t="s">
        <v>90</v>
      </c>
      <c r="O107" s="1" t="s">
        <v>246</v>
      </c>
    </row>
    <row r="108" spans="1:15" x14ac:dyDescent="0.35">
      <c r="A108" s="7" t="s">
        <v>131</v>
      </c>
      <c r="B108" s="12" t="s">
        <v>192</v>
      </c>
      <c r="D108" s="12" t="s">
        <v>55</v>
      </c>
      <c r="E108" s="12" t="s">
        <v>127</v>
      </c>
      <c r="F108" s="12">
        <v>2010</v>
      </c>
      <c r="G108" s="12" t="s">
        <v>128</v>
      </c>
      <c r="H108" s="12" t="s">
        <v>646</v>
      </c>
      <c r="I108" s="12" t="s">
        <v>168</v>
      </c>
      <c r="J108" s="4" t="s">
        <v>607</v>
      </c>
      <c r="L108" t="s">
        <v>317</v>
      </c>
      <c r="M108" s="2" t="s">
        <v>9</v>
      </c>
      <c r="N108" t="s">
        <v>160</v>
      </c>
      <c r="O108" t="s">
        <v>195</v>
      </c>
    </row>
    <row r="109" spans="1:15" x14ac:dyDescent="0.35">
      <c r="A109" s="7" t="s">
        <v>138</v>
      </c>
      <c r="B109" s="12" t="s">
        <v>192</v>
      </c>
      <c r="D109" s="12" t="s">
        <v>55</v>
      </c>
      <c r="E109" s="12" t="s">
        <v>127</v>
      </c>
      <c r="F109" s="12">
        <v>2010</v>
      </c>
      <c r="G109" s="12" t="s">
        <v>128</v>
      </c>
      <c r="H109" s="12" t="s">
        <v>646</v>
      </c>
      <c r="I109" s="12" t="s">
        <v>187</v>
      </c>
      <c r="J109" s="4" t="s">
        <v>273</v>
      </c>
      <c r="L109" s="2" t="s">
        <v>317</v>
      </c>
      <c r="M109" s="3" t="s">
        <v>601</v>
      </c>
      <c r="N109" t="s">
        <v>160</v>
      </c>
      <c r="O109" t="s">
        <v>246</v>
      </c>
    </row>
    <row r="110" spans="1:15" x14ac:dyDescent="0.35">
      <c r="A110" s="7" t="s">
        <v>138</v>
      </c>
      <c r="B110" s="12" t="s">
        <v>192</v>
      </c>
      <c r="D110" s="12" t="s">
        <v>55</v>
      </c>
      <c r="E110" s="12" t="s">
        <v>127</v>
      </c>
      <c r="F110" s="12">
        <v>2010</v>
      </c>
      <c r="G110" s="12" t="s">
        <v>128</v>
      </c>
      <c r="H110" s="12" t="s">
        <v>646</v>
      </c>
      <c r="I110" s="12" t="s">
        <v>187</v>
      </c>
      <c r="J110" s="4" t="s">
        <v>273</v>
      </c>
      <c r="L110" s="2" t="s">
        <v>317</v>
      </c>
      <c r="M110" s="3" t="s">
        <v>601</v>
      </c>
      <c r="N110" t="s">
        <v>160</v>
      </c>
      <c r="O110" t="s">
        <v>438</v>
      </c>
    </row>
    <row r="111" spans="1:15" hidden="1" x14ac:dyDescent="0.35">
      <c r="A111" s="7" t="s">
        <v>141</v>
      </c>
      <c r="B111" s="12" t="s">
        <v>232</v>
      </c>
      <c r="C111" s="12" t="s">
        <v>289</v>
      </c>
      <c r="D111" s="12" t="s">
        <v>155</v>
      </c>
      <c r="E111" s="12" t="s">
        <v>25</v>
      </c>
      <c r="F111" s="12">
        <v>2015</v>
      </c>
      <c r="G111" s="12" t="s">
        <v>128</v>
      </c>
      <c r="H111" s="12" t="s">
        <v>156</v>
      </c>
      <c r="I111" s="12" t="s">
        <v>89</v>
      </c>
      <c r="J111" s="4" t="s">
        <v>280</v>
      </c>
      <c r="K111" s="4"/>
      <c r="L111" s="2" t="s">
        <v>255</v>
      </c>
      <c r="M111" s="2" t="s">
        <v>9</v>
      </c>
      <c r="N111" s="1" t="s">
        <v>429</v>
      </c>
      <c r="O111" t="s">
        <v>279</v>
      </c>
    </row>
    <row r="112" spans="1:15" x14ac:dyDescent="0.35">
      <c r="A112" s="7" t="s">
        <v>138</v>
      </c>
      <c r="B112" s="12" t="s">
        <v>192</v>
      </c>
      <c r="D112" s="12" t="s">
        <v>55</v>
      </c>
      <c r="E112" s="12" t="s">
        <v>127</v>
      </c>
      <c r="F112" s="12">
        <v>2010</v>
      </c>
      <c r="G112" s="12" t="s">
        <v>128</v>
      </c>
      <c r="H112" s="12" t="s">
        <v>646</v>
      </c>
      <c r="I112" s="12" t="s">
        <v>187</v>
      </c>
      <c r="J112" s="22" t="s">
        <v>273</v>
      </c>
      <c r="L112" s="2" t="s">
        <v>317</v>
      </c>
      <c r="M112" s="3" t="s">
        <v>601</v>
      </c>
      <c r="N112" t="s">
        <v>160</v>
      </c>
      <c r="O112" s="4" t="s">
        <v>438</v>
      </c>
    </row>
    <row r="113" spans="1:16" x14ac:dyDescent="0.35">
      <c r="A113" s="7" t="s">
        <v>133</v>
      </c>
      <c r="B113" s="12" t="s">
        <v>192</v>
      </c>
      <c r="D113" s="12" t="s">
        <v>55</v>
      </c>
      <c r="E113" s="12" t="s">
        <v>127</v>
      </c>
      <c r="F113" s="12">
        <v>2010</v>
      </c>
      <c r="G113" s="12" t="s">
        <v>128</v>
      </c>
      <c r="H113" s="12" t="s">
        <v>646</v>
      </c>
      <c r="I113" s="12" t="s">
        <v>89</v>
      </c>
      <c r="J113" s="4" t="s">
        <v>263</v>
      </c>
      <c r="L113" t="s">
        <v>317</v>
      </c>
      <c r="M113" s="2" t="s">
        <v>323</v>
      </c>
      <c r="N113" t="s">
        <v>160</v>
      </c>
      <c r="O113" t="s">
        <v>264</v>
      </c>
    </row>
    <row r="114" spans="1:16" x14ac:dyDescent="0.35">
      <c r="A114" s="7" t="s">
        <v>132</v>
      </c>
      <c r="B114" s="12" t="s">
        <v>232</v>
      </c>
      <c r="D114" s="12" t="s">
        <v>55</v>
      </c>
      <c r="E114" s="12" t="s">
        <v>127</v>
      </c>
      <c r="F114" s="12">
        <v>2010</v>
      </c>
      <c r="G114" s="12" t="s">
        <v>128</v>
      </c>
      <c r="H114" s="12" t="s">
        <v>646</v>
      </c>
      <c r="I114" s="12" t="s">
        <v>260</v>
      </c>
      <c r="J114" s="4" t="s">
        <v>261</v>
      </c>
      <c r="L114" s="2" t="s">
        <v>317</v>
      </c>
      <c r="M114" s="2" t="s">
        <v>323</v>
      </c>
      <c r="N114" t="s">
        <v>160</v>
      </c>
      <c r="O114" t="s">
        <v>536</v>
      </c>
    </row>
    <row r="115" spans="1:16" s="4" customFormat="1" ht="16.5" hidden="1" customHeight="1" x14ac:dyDescent="0.35">
      <c r="A115" s="7" t="s">
        <v>125</v>
      </c>
      <c r="B115" s="12" t="s">
        <v>249</v>
      </c>
      <c r="C115" s="12" t="s">
        <v>550</v>
      </c>
      <c r="D115" s="12" t="s">
        <v>50</v>
      </c>
      <c r="E115" s="12" t="s">
        <v>27</v>
      </c>
      <c r="F115" s="12">
        <v>2017</v>
      </c>
      <c r="G115" s="12"/>
      <c r="H115" s="12"/>
      <c r="I115" s="12" t="s">
        <v>89</v>
      </c>
      <c r="J115" t="s">
        <v>255</v>
      </c>
      <c r="K115"/>
      <c r="L115" t="s">
        <v>227</v>
      </c>
      <c r="M115" t="s">
        <v>9</v>
      </c>
      <c r="N115" t="s">
        <v>429</v>
      </c>
      <c r="O115" s="5" t="s">
        <v>161</v>
      </c>
    </row>
    <row r="116" spans="1:16" ht="14" customHeight="1" x14ac:dyDescent="0.35">
      <c r="A116" s="7" t="s">
        <v>130</v>
      </c>
      <c r="B116" s="12" t="s">
        <v>192</v>
      </c>
      <c r="D116" s="12" t="s">
        <v>55</v>
      </c>
      <c r="E116" s="12" t="s">
        <v>127</v>
      </c>
      <c r="F116" s="12">
        <v>2010</v>
      </c>
      <c r="G116" s="12" t="s">
        <v>128</v>
      </c>
      <c r="H116" s="12" t="s">
        <v>646</v>
      </c>
      <c r="I116" s="12" t="s">
        <v>168</v>
      </c>
      <c r="J116" s="4" t="s">
        <v>258</v>
      </c>
      <c r="K116" s="5" t="s">
        <v>259</v>
      </c>
      <c r="L116" t="s">
        <v>317</v>
      </c>
      <c r="M116" s="2" t="s">
        <v>323</v>
      </c>
      <c r="N116" t="s">
        <v>160</v>
      </c>
      <c r="O116" t="s">
        <v>161</v>
      </c>
    </row>
    <row r="117" spans="1:16" x14ac:dyDescent="0.35">
      <c r="A117" s="7" t="s">
        <v>129</v>
      </c>
      <c r="B117" s="12" t="s">
        <v>193</v>
      </c>
      <c r="C117" s="12" t="s">
        <v>256</v>
      </c>
      <c r="D117" s="12" t="s">
        <v>55</v>
      </c>
      <c r="E117" s="12" t="s">
        <v>127</v>
      </c>
      <c r="F117" s="12">
        <v>2010</v>
      </c>
      <c r="G117" s="12" t="s">
        <v>128</v>
      </c>
      <c r="H117" s="12" t="s">
        <v>646</v>
      </c>
      <c r="I117" s="12" t="s">
        <v>187</v>
      </c>
      <c r="J117" s="4" t="s">
        <v>257</v>
      </c>
      <c r="L117" t="s">
        <v>317</v>
      </c>
      <c r="M117" s="3" t="s">
        <v>601</v>
      </c>
      <c r="N117" t="s">
        <v>160</v>
      </c>
      <c r="O117" t="s">
        <v>161</v>
      </c>
      <c r="P117" t="s">
        <v>491</v>
      </c>
    </row>
    <row r="118" spans="1:16" hidden="1" x14ac:dyDescent="0.35">
      <c r="A118" s="7" t="s">
        <v>136</v>
      </c>
      <c r="B118" s="12" t="s">
        <v>232</v>
      </c>
      <c r="C118" s="12" t="s">
        <v>271</v>
      </c>
      <c r="D118" s="12" t="s">
        <v>55</v>
      </c>
      <c r="E118" s="12" t="s">
        <v>127</v>
      </c>
      <c r="F118" s="12">
        <v>2010</v>
      </c>
      <c r="G118" s="12" t="s">
        <v>128</v>
      </c>
      <c r="H118" s="12" t="s">
        <v>156</v>
      </c>
      <c r="I118" s="12" t="s">
        <v>94</v>
      </c>
      <c r="J118" s="4" t="s">
        <v>270</v>
      </c>
      <c r="L118" t="s">
        <v>267</v>
      </c>
      <c r="M118" s="2" t="s">
        <v>9</v>
      </c>
      <c r="N118" s="1" t="s">
        <v>429</v>
      </c>
      <c r="O118" t="s">
        <v>268</v>
      </c>
    </row>
    <row r="119" spans="1:16" x14ac:dyDescent="0.35">
      <c r="A119" s="7" t="s">
        <v>372</v>
      </c>
      <c r="B119" s="12" t="s">
        <v>232</v>
      </c>
      <c r="C119" s="12" t="s">
        <v>487</v>
      </c>
      <c r="D119" s="12" t="s">
        <v>371</v>
      </c>
      <c r="E119" s="12" t="s">
        <v>127</v>
      </c>
      <c r="F119" s="12">
        <v>2011</v>
      </c>
      <c r="G119" s="12" t="s">
        <v>128</v>
      </c>
      <c r="H119" s="12" t="s">
        <v>646</v>
      </c>
      <c r="I119" s="12" t="s">
        <v>89</v>
      </c>
      <c r="J119" s="4" t="s">
        <v>490</v>
      </c>
      <c r="L119" s="20" t="s">
        <v>91</v>
      </c>
      <c r="M119" s="3" t="s">
        <v>601</v>
      </c>
      <c r="N119" t="s">
        <v>160</v>
      </c>
      <c r="O119" t="s">
        <v>195</v>
      </c>
    </row>
    <row r="120" spans="1:16" x14ac:dyDescent="0.35">
      <c r="A120" s="7" t="s">
        <v>372</v>
      </c>
      <c r="B120" s="12" t="s">
        <v>232</v>
      </c>
      <c r="C120" s="12" t="s">
        <v>487</v>
      </c>
      <c r="D120" s="12" t="s">
        <v>371</v>
      </c>
      <c r="E120" s="12" t="s">
        <v>127</v>
      </c>
      <c r="F120" s="12">
        <v>2011</v>
      </c>
      <c r="G120" s="12" t="s">
        <v>128</v>
      </c>
      <c r="H120" s="12" t="s">
        <v>646</v>
      </c>
      <c r="I120" s="12" t="s">
        <v>89</v>
      </c>
      <c r="J120" s="4" t="s">
        <v>490</v>
      </c>
      <c r="L120" s="20" t="s">
        <v>91</v>
      </c>
      <c r="M120" s="3" t="s">
        <v>601</v>
      </c>
      <c r="N120" t="s">
        <v>160</v>
      </c>
      <c r="O120" t="s">
        <v>195</v>
      </c>
    </row>
    <row r="121" spans="1:16" x14ac:dyDescent="0.35">
      <c r="A121" s="7" t="s">
        <v>375</v>
      </c>
      <c r="B121" s="12" t="s">
        <v>193</v>
      </c>
      <c r="C121" s="12" t="s">
        <v>495</v>
      </c>
      <c r="D121" s="12" t="s">
        <v>371</v>
      </c>
      <c r="E121" s="12" t="s">
        <v>127</v>
      </c>
      <c r="F121" s="12">
        <v>2011</v>
      </c>
      <c r="G121" s="12" t="s">
        <v>128</v>
      </c>
      <c r="H121" s="12" t="s">
        <v>646</v>
      </c>
      <c r="I121" s="12" t="s">
        <v>89</v>
      </c>
      <c r="J121" s="4" t="s">
        <v>494</v>
      </c>
      <c r="L121" s="12" t="s">
        <v>316</v>
      </c>
      <c r="M121" t="s">
        <v>9</v>
      </c>
      <c r="N121" t="s">
        <v>160</v>
      </c>
      <c r="O121" t="s">
        <v>246</v>
      </c>
    </row>
    <row r="122" spans="1:16" hidden="1" x14ac:dyDescent="0.35">
      <c r="A122" s="7" t="s">
        <v>306</v>
      </c>
      <c r="B122" s="12" t="s">
        <v>192</v>
      </c>
      <c r="D122" s="12" t="s">
        <v>46</v>
      </c>
      <c r="E122" s="12" t="s">
        <v>32</v>
      </c>
      <c r="F122" s="12">
        <v>2019</v>
      </c>
      <c r="I122" s="12" t="s">
        <v>89</v>
      </c>
      <c r="L122" s="20" t="s">
        <v>317</v>
      </c>
      <c r="M122" t="s">
        <v>9</v>
      </c>
      <c r="N122" t="s">
        <v>429</v>
      </c>
      <c r="O122" s="5" t="s">
        <v>438</v>
      </c>
    </row>
    <row r="123" spans="1:16" hidden="1" x14ac:dyDescent="0.35">
      <c r="A123" s="7" t="s">
        <v>306</v>
      </c>
      <c r="B123" s="12" t="s">
        <v>192</v>
      </c>
      <c r="D123" s="12" t="s">
        <v>46</v>
      </c>
      <c r="E123" s="12" t="s">
        <v>32</v>
      </c>
      <c r="F123" s="12">
        <v>2019</v>
      </c>
      <c r="I123" s="12" t="s">
        <v>89</v>
      </c>
      <c r="L123" s="20" t="s">
        <v>317</v>
      </c>
      <c r="M123" t="s">
        <v>9</v>
      </c>
      <c r="N123" t="s">
        <v>429</v>
      </c>
      <c r="O123" s="5" t="s">
        <v>438</v>
      </c>
    </row>
    <row r="124" spans="1:16" hidden="1" x14ac:dyDescent="0.35">
      <c r="A124" s="7" t="s">
        <v>306</v>
      </c>
      <c r="B124" s="12" t="s">
        <v>192</v>
      </c>
      <c r="D124" s="12" t="s">
        <v>46</v>
      </c>
      <c r="E124" s="12" t="s">
        <v>32</v>
      </c>
      <c r="F124" s="12">
        <v>2019</v>
      </c>
      <c r="I124" s="12" t="s">
        <v>89</v>
      </c>
      <c r="L124" s="20" t="s">
        <v>317</v>
      </c>
      <c r="M124" t="s">
        <v>9</v>
      </c>
      <c r="N124" t="s">
        <v>429</v>
      </c>
      <c r="O124" s="5" t="s">
        <v>438</v>
      </c>
    </row>
    <row r="125" spans="1:16" hidden="1" x14ac:dyDescent="0.35">
      <c r="A125" s="7" t="s">
        <v>352</v>
      </c>
      <c r="B125" s="12" t="s">
        <v>193</v>
      </c>
      <c r="C125" s="12" t="s">
        <v>464</v>
      </c>
      <c r="D125" s="12" t="s">
        <v>69</v>
      </c>
      <c r="E125" s="12" t="s">
        <v>349</v>
      </c>
      <c r="F125" s="12">
        <v>2006</v>
      </c>
      <c r="G125" s="12" t="s">
        <v>126</v>
      </c>
      <c r="H125" s="12" t="s">
        <v>350</v>
      </c>
      <c r="I125" s="12" t="s">
        <v>89</v>
      </c>
      <c r="J125" s="4" t="s">
        <v>452</v>
      </c>
      <c r="L125" s="20" t="s">
        <v>575</v>
      </c>
      <c r="M125" s="3" t="s">
        <v>601</v>
      </c>
      <c r="N125" t="s">
        <v>429</v>
      </c>
      <c r="O125" s="1" t="s">
        <v>453</v>
      </c>
    </row>
    <row r="126" spans="1:16" s="4" customFormat="1" x14ac:dyDescent="0.35">
      <c r="A126" s="7" t="s">
        <v>374</v>
      </c>
      <c r="B126" s="12" t="s">
        <v>193</v>
      </c>
      <c r="C126" s="12" t="s">
        <v>496</v>
      </c>
      <c r="D126" s="12" t="s">
        <v>371</v>
      </c>
      <c r="E126" s="12" t="s">
        <v>127</v>
      </c>
      <c r="F126" s="12">
        <v>2011</v>
      </c>
      <c r="G126" s="12" t="s">
        <v>128</v>
      </c>
      <c r="H126" s="12" t="s">
        <v>646</v>
      </c>
      <c r="I126" s="12" t="s">
        <v>168</v>
      </c>
      <c r="J126" s="4" t="s">
        <v>272</v>
      </c>
      <c r="K126"/>
      <c r="L126" s="19" t="s">
        <v>317</v>
      </c>
      <c r="M126" t="s">
        <v>323</v>
      </c>
      <c r="N126" t="s">
        <v>160</v>
      </c>
      <c r="O126" t="s">
        <v>161</v>
      </c>
      <c r="P126"/>
    </row>
    <row r="127" spans="1:16" hidden="1" x14ac:dyDescent="0.35">
      <c r="A127" s="7" t="s">
        <v>115</v>
      </c>
      <c r="B127" s="12" t="s">
        <v>157</v>
      </c>
      <c r="D127" s="12" t="s">
        <v>76</v>
      </c>
      <c r="E127" s="12" t="s">
        <v>75</v>
      </c>
      <c r="F127" s="12">
        <v>2005</v>
      </c>
      <c r="G127" s="12" t="s">
        <v>126</v>
      </c>
      <c r="H127" s="12" t="s">
        <v>327</v>
      </c>
      <c r="I127" s="12" t="s">
        <v>89</v>
      </c>
      <c r="J127" s="4" t="s">
        <v>213</v>
      </c>
      <c r="L127" s="4" t="s">
        <v>227</v>
      </c>
      <c r="M127" s="3" t="s">
        <v>601</v>
      </c>
      <c r="N127" t="s">
        <v>90</v>
      </c>
    </row>
    <row r="128" spans="1:16" hidden="1" x14ac:dyDescent="0.35">
      <c r="A128" s="7" t="s">
        <v>103</v>
      </c>
      <c r="B128" s="12" t="s">
        <v>232</v>
      </c>
      <c r="C128" s="12" t="s">
        <v>313</v>
      </c>
      <c r="D128" s="12" t="s">
        <v>84</v>
      </c>
      <c r="E128" s="12" t="s">
        <v>85</v>
      </c>
      <c r="F128" s="12">
        <v>2000</v>
      </c>
      <c r="G128" s="12" t="s">
        <v>86</v>
      </c>
      <c r="I128" s="12" t="s">
        <v>94</v>
      </c>
      <c r="J128" s="2" t="s">
        <v>189</v>
      </c>
      <c r="L128" s="4" t="s">
        <v>91</v>
      </c>
      <c r="M128" s="3" t="s">
        <v>601</v>
      </c>
      <c r="N128" s="1" t="s">
        <v>290</v>
      </c>
    </row>
    <row r="129" spans="1:15" x14ac:dyDescent="0.35">
      <c r="A129" s="7" t="s">
        <v>379</v>
      </c>
      <c r="B129" s="12" t="s">
        <v>193</v>
      </c>
      <c r="C129" s="12" t="s">
        <v>512</v>
      </c>
      <c r="D129" s="12" t="s">
        <v>371</v>
      </c>
      <c r="E129" s="12" t="s">
        <v>127</v>
      </c>
      <c r="F129" s="12">
        <v>2011</v>
      </c>
      <c r="G129" s="12" t="s">
        <v>128</v>
      </c>
      <c r="H129" s="12" t="s">
        <v>646</v>
      </c>
      <c r="I129" s="12" t="s">
        <v>503</v>
      </c>
      <c r="L129" s="20" t="s">
        <v>317</v>
      </c>
      <c r="M129" t="s">
        <v>323</v>
      </c>
      <c r="N129" t="s">
        <v>160</v>
      </c>
      <c r="O129" t="s">
        <v>246</v>
      </c>
    </row>
    <row r="130" spans="1:15" x14ac:dyDescent="0.35">
      <c r="A130" s="7" t="s">
        <v>376</v>
      </c>
      <c r="B130" s="12" t="s">
        <v>193</v>
      </c>
      <c r="C130" s="12" t="s">
        <v>497</v>
      </c>
      <c r="D130" s="12" t="s">
        <v>371</v>
      </c>
      <c r="E130" s="12" t="s">
        <v>127</v>
      </c>
      <c r="F130" s="12">
        <v>2011</v>
      </c>
      <c r="G130" s="12" t="s">
        <v>128</v>
      </c>
      <c r="H130" s="12" t="s">
        <v>646</v>
      </c>
      <c r="I130" s="12" t="s">
        <v>89</v>
      </c>
      <c r="J130" s="4" t="s">
        <v>196</v>
      </c>
      <c r="L130" s="20" t="s">
        <v>316</v>
      </c>
      <c r="M130" t="s">
        <v>9</v>
      </c>
      <c r="N130" t="s">
        <v>160</v>
      </c>
      <c r="O130" t="s">
        <v>161</v>
      </c>
    </row>
    <row r="131" spans="1:15" ht="29" hidden="1" x14ac:dyDescent="0.35">
      <c r="A131" s="12" t="s">
        <v>395</v>
      </c>
      <c r="B131" s="12" t="s">
        <v>249</v>
      </c>
      <c r="D131" s="12" t="s">
        <v>61</v>
      </c>
      <c r="E131" s="12" t="s">
        <v>19</v>
      </c>
      <c r="F131" s="12">
        <v>2014</v>
      </c>
      <c r="I131" s="12" t="s">
        <v>89</v>
      </c>
      <c r="J131" s="5" t="s">
        <v>524</v>
      </c>
      <c r="K131" s="4"/>
      <c r="L131" s="4" t="s">
        <v>316</v>
      </c>
      <c r="M131" s="4" t="s">
        <v>9</v>
      </c>
      <c r="N131" s="5" t="s">
        <v>90</v>
      </c>
      <c r="O131" s="4" t="s">
        <v>279</v>
      </c>
    </row>
    <row r="132" spans="1:15" x14ac:dyDescent="0.35">
      <c r="A132" s="7" t="s">
        <v>219</v>
      </c>
      <c r="B132" s="12" t="s">
        <v>193</v>
      </c>
      <c r="C132" s="12" t="s">
        <v>254</v>
      </c>
      <c r="D132" s="12" t="s">
        <v>371</v>
      </c>
      <c r="E132" s="12" t="s">
        <v>127</v>
      </c>
      <c r="F132" s="12">
        <v>2011</v>
      </c>
      <c r="G132" s="12" t="s">
        <v>128</v>
      </c>
      <c r="H132" s="12" t="s">
        <v>646</v>
      </c>
      <c r="I132" s="12" t="s">
        <v>89</v>
      </c>
      <c r="J132" s="4" t="s">
        <v>220</v>
      </c>
      <c r="L132" s="19" t="s">
        <v>221</v>
      </c>
      <c r="M132" s="3" t="s">
        <v>601</v>
      </c>
      <c r="N132" t="s">
        <v>160</v>
      </c>
      <c r="O132" t="s">
        <v>538</v>
      </c>
    </row>
    <row r="133" spans="1:15" hidden="1" x14ac:dyDescent="0.35">
      <c r="A133" s="7" t="s">
        <v>104</v>
      </c>
      <c r="B133" s="12" t="s">
        <v>296</v>
      </c>
      <c r="D133" s="12" t="s">
        <v>84</v>
      </c>
      <c r="E133" s="12" t="s">
        <v>85</v>
      </c>
      <c r="F133" s="12">
        <v>2000</v>
      </c>
      <c r="G133" s="12" t="s">
        <v>86</v>
      </c>
      <c r="I133" s="12" t="s">
        <v>190</v>
      </c>
      <c r="J133" s="4" t="s">
        <v>191</v>
      </c>
      <c r="L133" s="4" t="s">
        <v>316</v>
      </c>
      <c r="M133" s="3" t="s">
        <v>601</v>
      </c>
      <c r="N133" t="s">
        <v>90</v>
      </c>
      <c r="O133" s="1" t="s">
        <v>279</v>
      </c>
    </row>
    <row r="134" spans="1:15" x14ac:dyDescent="0.35">
      <c r="A134" s="7" t="s">
        <v>373</v>
      </c>
      <c r="B134" s="12" t="s">
        <v>492</v>
      </c>
      <c r="D134" s="12" t="s">
        <v>371</v>
      </c>
      <c r="E134" s="12" t="s">
        <v>127</v>
      </c>
      <c r="F134" s="12">
        <v>2011</v>
      </c>
      <c r="G134" s="12" t="s">
        <v>128</v>
      </c>
      <c r="H134" s="12" t="s">
        <v>646</v>
      </c>
      <c r="I134" s="12" t="s">
        <v>187</v>
      </c>
      <c r="J134" s="5" t="s">
        <v>493</v>
      </c>
      <c r="L134" s="20" t="s">
        <v>281</v>
      </c>
      <c r="M134" s="2" t="s">
        <v>9</v>
      </c>
      <c r="N134" t="s">
        <v>160</v>
      </c>
      <c r="O134" t="s">
        <v>161</v>
      </c>
    </row>
    <row r="135" spans="1:15" x14ac:dyDescent="0.35">
      <c r="A135" s="7" t="s">
        <v>378</v>
      </c>
      <c r="B135" s="12" t="s">
        <v>500</v>
      </c>
      <c r="C135" s="12" t="s">
        <v>501</v>
      </c>
      <c r="D135" s="12" t="s">
        <v>371</v>
      </c>
      <c r="E135" s="12" t="s">
        <v>127</v>
      </c>
      <c r="F135" s="12">
        <v>2011</v>
      </c>
      <c r="G135" s="12" t="s">
        <v>128</v>
      </c>
      <c r="H135" s="12" t="s">
        <v>646</v>
      </c>
      <c r="I135" s="12" t="s">
        <v>89</v>
      </c>
      <c r="J135" s="4" t="s">
        <v>502</v>
      </c>
      <c r="L135" s="20" t="s">
        <v>575</v>
      </c>
      <c r="M135" t="s">
        <v>9</v>
      </c>
      <c r="N135" t="s">
        <v>160</v>
      </c>
      <c r="O135" t="s">
        <v>539</v>
      </c>
    </row>
    <row r="136" spans="1:15" x14ac:dyDescent="0.35">
      <c r="A136" s="7" t="s">
        <v>380</v>
      </c>
      <c r="B136" s="12" t="s">
        <v>192</v>
      </c>
      <c r="D136" s="12" t="s">
        <v>57</v>
      </c>
      <c r="E136" s="12" t="s">
        <v>127</v>
      </c>
      <c r="F136" s="12">
        <v>2012</v>
      </c>
      <c r="G136" s="12" t="s">
        <v>128</v>
      </c>
      <c r="H136" s="12" t="s">
        <v>646</v>
      </c>
      <c r="I136" s="12" t="s">
        <v>503</v>
      </c>
      <c r="J136" s="4" t="s">
        <v>504</v>
      </c>
      <c r="L136" s="4" t="s">
        <v>227</v>
      </c>
      <c r="M136" t="s">
        <v>9</v>
      </c>
      <c r="N136" t="s">
        <v>160</v>
      </c>
      <c r="O136" t="s">
        <v>538</v>
      </c>
    </row>
    <row r="137" spans="1:15" hidden="1" x14ac:dyDescent="0.35">
      <c r="A137" s="12" t="s">
        <v>165</v>
      </c>
      <c r="B137" s="12" t="s">
        <v>157</v>
      </c>
      <c r="D137" s="12" t="s">
        <v>84</v>
      </c>
      <c r="E137" s="12" t="s">
        <v>85</v>
      </c>
      <c r="F137" s="12">
        <v>2000</v>
      </c>
      <c r="G137" s="12" t="s">
        <v>86</v>
      </c>
      <c r="I137" s="12" t="s">
        <v>94</v>
      </c>
      <c r="J137" s="2" t="s">
        <v>167</v>
      </c>
      <c r="K137" s="4" t="s">
        <v>166</v>
      </c>
      <c r="L137" s="4" t="s">
        <v>316</v>
      </c>
      <c r="M137" s="3" t="s">
        <v>601</v>
      </c>
      <c r="N137" s="1" t="s">
        <v>574</v>
      </c>
      <c r="O137" s="1" t="s">
        <v>282</v>
      </c>
    </row>
    <row r="138" spans="1:15" x14ac:dyDescent="0.35">
      <c r="A138" s="7" t="s">
        <v>389</v>
      </c>
      <c r="B138" s="12" t="s">
        <v>249</v>
      </c>
      <c r="D138" s="12" t="s">
        <v>63</v>
      </c>
      <c r="E138" s="12" t="s">
        <v>22</v>
      </c>
      <c r="F138" s="12">
        <v>2013</v>
      </c>
      <c r="G138" s="12" t="s">
        <v>650</v>
      </c>
      <c r="H138" s="12" t="s">
        <v>386</v>
      </c>
      <c r="I138" s="12" t="s">
        <v>89</v>
      </c>
      <c r="J138" s="4" t="s">
        <v>516</v>
      </c>
      <c r="L138" s="19" t="s">
        <v>91</v>
      </c>
      <c r="M138" t="s">
        <v>9</v>
      </c>
      <c r="N138" t="s">
        <v>160</v>
      </c>
      <c r="O138" t="s">
        <v>164</v>
      </c>
    </row>
    <row r="139" spans="1:15" hidden="1" x14ac:dyDescent="0.35">
      <c r="A139" s="12" t="s">
        <v>176</v>
      </c>
      <c r="B139" s="12" t="s">
        <v>192</v>
      </c>
      <c r="D139" s="12" t="s">
        <v>152</v>
      </c>
      <c r="E139" s="12" t="s">
        <v>34</v>
      </c>
      <c r="F139" s="12">
        <v>2020</v>
      </c>
      <c r="I139" s="12" t="s">
        <v>168</v>
      </c>
      <c r="J139" s="3" t="s">
        <v>177</v>
      </c>
      <c r="K139" t="s">
        <v>178</v>
      </c>
      <c r="L139" s="2" t="s">
        <v>317</v>
      </c>
      <c r="M139" s="2" t="s">
        <v>323</v>
      </c>
      <c r="N139" t="s">
        <v>90</v>
      </c>
      <c r="O139" s="5" t="s">
        <v>328</v>
      </c>
    </row>
    <row r="140" spans="1:15" x14ac:dyDescent="0.35">
      <c r="A140" s="7" t="s">
        <v>389</v>
      </c>
      <c r="B140" s="12" t="s">
        <v>249</v>
      </c>
      <c r="D140" s="12" t="s">
        <v>63</v>
      </c>
      <c r="E140" s="12" t="s">
        <v>22</v>
      </c>
      <c r="F140" s="12">
        <v>2013</v>
      </c>
      <c r="G140" s="12" t="s">
        <v>650</v>
      </c>
      <c r="H140" s="12" t="s">
        <v>386</v>
      </c>
      <c r="I140" s="12" t="s">
        <v>89</v>
      </c>
      <c r="J140" s="4" t="s">
        <v>516</v>
      </c>
      <c r="L140" s="19" t="s">
        <v>91</v>
      </c>
      <c r="M140" t="s">
        <v>9</v>
      </c>
      <c r="N140" t="s">
        <v>160</v>
      </c>
      <c r="O140" t="s">
        <v>164</v>
      </c>
    </row>
    <row r="141" spans="1:15" x14ac:dyDescent="0.35">
      <c r="A141" s="7" t="s">
        <v>382</v>
      </c>
      <c r="B141" s="12" t="s">
        <v>193</v>
      </c>
      <c r="C141" s="12" t="s">
        <v>509</v>
      </c>
      <c r="D141" s="12" t="s">
        <v>52</v>
      </c>
      <c r="E141" s="12" t="s">
        <v>381</v>
      </c>
      <c r="F141" s="12">
        <v>2013</v>
      </c>
      <c r="G141" s="12" t="s">
        <v>128</v>
      </c>
      <c r="H141" s="12" t="s">
        <v>646</v>
      </c>
      <c r="I141" s="12" t="s">
        <v>168</v>
      </c>
      <c r="J141" s="4" t="s">
        <v>505</v>
      </c>
      <c r="L141" s="20" t="s">
        <v>255</v>
      </c>
      <c r="M141" t="s">
        <v>9</v>
      </c>
      <c r="N141" t="s">
        <v>160</v>
      </c>
      <c r="O141" t="s">
        <v>246</v>
      </c>
    </row>
    <row r="142" spans="1:15" hidden="1" x14ac:dyDescent="0.35">
      <c r="A142" s="7" t="s">
        <v>400</v>
      </c>
      <c r="B142" s="12" t="s">
        <v>532</v>
      </c>
      <c r="C142" s="12" t="s">
        <v>533</v>
      </c>
      <c r="D142" s="12" t="s">
        <v>398</v>
      </c>
      <c r="E142" s="12" t="s">
        <v>26</v>
      </c>
      <c r="F142" s="12">
        <v>2016</v>
      </c>
      <c r="I142" s="12" t="s">
        <v>89</v>
      </c>
      <c r="J142" t="s">
        <v>91</v>
      </c>
      <c r="L142" t="s">
        <v>91</v>
      </c>
      <c r="M142" t="s">
        <v>9</v>
      </c>
      <c r="N142" t="s">
        <v>429</v>
      </c>
      <c r="O142" s="4" t="s">
        <v>438</v>
      </c>
    </row>
    <row r="143" spans="1:15" ht="29" hidden="1" x14ac:dyDescent="0.35">
      <c r="A143" s="12" t="s">
        <v>93</v>
      </c>
      <c r="B143" s="12" t="s">
        <v>157</v>
      </c>
      <c r="D143" s="12" t="s">
        <v>84</v>
      </c>
      <c r="E143" s="12" t="s">
        <v>85</v>
      </c>
      <c r="F143" s="12">
        <v>2000</v>
      </c>
      <c r="G143" s="12" t="s">
        <v>86</v>
      </c>
      <c r="I143" s="12" t="s">
        <v>94</v>
      </c>
      <c r="J143" s="5" t="s">
        <v>171</v>
      </c>
      <c r="K143" s="4"/>
      <c r="L143" s="4" t="s">
        <v>316</v>
      </c>
      <c r="M143" s="3" t="s">
        <v>601</v>
      </c>
      <c r="N143" s="1" t="s">
        <v>429</v>
      </c>
      <c r="O143" s="4" t="s">
        <v>92</v>
      </c>
    </row>
    <row r="144" spans="1:15" hidden="1" x14ac:dyDescent="0.35">
      <c r="A144" s="7" t="s">
        <v>109</v>
      </c>
      <c r="B144" s="12" t="s">
        <v>232</v>
      </c>
      <c r="C144" s="12" t="s">
        <v>235</v>
      </c>
      <c r="D144" s="12" t="s">
        <v>76</v>
      </c>
      <c r="E144" s="12" t="s">
        <v>75</v>
      </c>
      <c r="F144" s="12">
        <v>2005</v>
      </c>
      <c r="G144" s="12" t="s">
        <v>126</v>
      </c>
      <c r="H144" s="12" t="s">
        <v>327</v>
      </c>
      <c r="I144" s="12" t="s">
        <v>89</v>
      </c>
      <c r="J144" s="4" t="s">
        <v>203</v>
      </c>
      <c r="L144" s="4" t="s">
        <v>318</v>
      </c>
      <c r="M144" s="2" t="s">
        <v>9</v>
      </c>
      <c r="N144" t="s">
        <v>90</v>
      </c>
      <c r="O144" t="s">
        <v>246</v>
      </c>
    </row>
    <row r="145" spans="1:15" hidden="1" x14ac:dyDescent="0.35">
      <c r="A145" s="7" t="s">
        <v>109</v>
      </c>
      <c r="B145" s="12" t="s">
        <v>232</v>
      </c>
      <c r="C145" s="12" t="s">
        <v>235</v>
      </c>
      <c r="D145" s="12" t="s">
        <v>76</v>
      </c>
      <c r="E145" s="12" t="s">
        <v>75</v>
      </c>
      <c r="F145" s="12">
        <v>2005</v>
      </c>
      <c r="G145" s="12" t="s">
        <v>126</v>
      </c>
      <c r="H145" s="12" t="s">
        <v>327</v>
      </c>
      <c r="I145" s="12" t="s">
        <v>89</v>
      </c>
      <c r="J145" s="4" t="s">
        <v>203</v>
      </c>
      <c r="L145" s="4" t="s">
        <v>318</v>
      </c>
      <c r="M145" s="2" t="s">
        <v>9</v>
      </c>
      <c r="N145" t="s">
        <v>429</v>
      </c>
      <c r="O145" s="4" t="s">
        <v>438</v>
      </c>
    </row>
    <row r="146" spans="1:15" x14ac:dyDescent="0.35">
      <c r="A146" s="7" t="s">
        <v>387</v>
      </c>
      <c r="B146" s="12" t="s">
        <v>232</v>
      </c>
      <c r="C146" s="12" t="s">
        <v>519</v>
      </c>
      <c r="D146" s="12" t="s">
        <v>63</v>
      </c>
      <c r="E146" s="12" t="s">
        <v>22</v>
      </c>
      <c r="F146" s="12">
        <v>2013</v>
      </c>
      <c r="G146" s="12" t="s">
        <v>650</v>
      </c>
      <c r="H146" s="12" t="s">
        <v>386</v>
      </c>
      <c r="I146" s="12" t="s">
        <v>89</v>
      </c>
      <c r="L146" s="20" t="s">
        <v>316</v>
      </c>
      <c r="M146" t="s">
        <v>9</v>
      </c>
      <c r="N146" t="s">
        <v>160</v>
      </c>
      <c r="O146" t="s">
        <v>246</v>
      </c>
    </row>
    <row r="147" spans="1:15" hidden="1" x14ac:dyDescent="0.35">
      <c r="A147" s="7" t="s">
        <v>135</v>
      </c>
      <c r="B147" s="12" t="s">
        <v>232</v>
      </c>
      <c r="C147" s="12" t="s">
        <v>266</v>
      </c>
      <c r="D147" s="12" t="s">
        <v>55</v>
      </c>
      <c r="E147" s="12" t="s">
        <v>127</v>
      </c>
      <c r="F147" s="12">
        <v>2010</v>
      </c>
      <c r="G147" s="12" t="s">
        <v>128</v>
      </c>
      <c r="H147" s="12" t="s">
        <v>156</v>
      </c>
      <c r="I147" s="12" t="s">
        <v>89</v>
      </c>
      <c r="J147" s="4" t="s">
        <v>269</v>
      </c>
      <c r="L147" t="s">
        <v>267</v>
      </c>
      <c r="M147" s="2" t="s">
        <v>9</v>
      </c>
      <c r="N147" s="1" t="s">
        <v>429</v>
      </c>
      <c r="O147" t="s">
        <v>324</v>
      </c>
    </row>
    <row r="148" spans="1:15" ht="58" hidden="1" x14ac:dyDescent="0.35">
      <c r="A148" s="11" t="s">
        <v>83</v>
      </c>
      <c r="B148" s="12" t="s">
        <v>157</v>
      </c>
      <c r="D148" s="12" t="s">
        <v>84</v>
      </c>
      <c r="E148" s="12" t="s">
        <v>85</v>
      </c>
      <c r="F148" s="12">
        <v>2000</v>
      </c>
      <c r="G148" s="12" t="s">
        <v>86</v>
      </c>
      <c r="I148" s="12" t="s">
        <v>187</v>
      </c>
      <c r="J148" s="3" t="s">
        <v>87</v>
      </c>
      <c r="K148" s="2"/>
      <c r="L148" s="2" t="s">
        <v>317</v>
      </c>
      <c r="M148" s="3" t="s">
        <v>601</v>
      </c>
      <c r="N148" s="1" t="s">
        <v>556</v>
      </c>
      <c r="O148" s="5" t="s">
        <v>328</v>
      </c>
    </row>
    <row r="149" spans="1:15" ht="58" hidden="1" x14ac:dyDescent="0.35">
      <c r="A149" s="12" t="s">
        <v>83</v>
      </c>
      <c r="B149" s="12" t="s">
        <v>157</v>
      </c>
      <c r="D149" s="12" t="s">
        <v>84</v>
      </c>
      <c r="E149" s="12" t="s">
        <v>85</v>
      </c>
      <c r="F149" s="12">
        <v>2000</v>
      </c>
      <c r="G149" s="12" t="s">
        <v>86</v>
      </c>
      <c r="I149" s="12" t="s">
        <v>187</v>
      </c>
      <c r="J149" s="5" t="s">
        <v>87</v>
      </c>
      <c r="K149" s="4"/>
      <c r="L149" s="4" t="s">
        <v>317</v>
      </c>
      <c r="M149" s="3" t="s">
        <v>601</v>
      </c>
      <c r="N149" s="5" t="s">
        <v>556</v>
      </c>
      <c r="O149" s="5" t="s">
        <v>328</v>
      </c>
    </row>
    <row r="150" spans="1:15" ht="25.5" hidden="1" customHeight="1" x14ac:dyDescent="0.35">
      <c r="A150" s="12" t="s">
        <v>83</v>
      </c>
      <c r="B150" s="12" t="s">
        <v>157</v>
      </c>
      <c r="D150" s="12" t="s">
        <v>84</v>
      </c>
      <c r="E150" s="12" t="s">
        <v>85</v>
      </c>
      <c r="F150" s="12">
        <v>2000</v>
      </c>
      <c r="G150" s="12" t="s">
        <v>86</v>
      </c>
      <c r="I150" s="12" t="s">
        <v>187</v>
      </c>
      <c r="J150" s="5" t="s">
        <v>87</v>
      </c>
      <c r="K150" s="4"/>
      <c r="L150" s="4" t="s">
        <v>317</v>
      </c>
      <c r="M150" s="3" t="s">
        <v>601</v>
      </c>
      <c r="N150" s="4" t="s">
        <v>429</v>
      </c>
      <c r="O150" s="5" t="s">
        <v>328</v>
      </c>
    </row>
    <row r="151" spans="1:15" s="4" customFormat="1" ht="23" hidden="1" customHeight="1" x14ac:dyDescent="0.35">
      <c r="A151" s="11" t="s">
        <v>83</v>
      </c>
      <c r="B151" s="12" t="s">
        <v>157</v>
      </c>
      <c r="C151" s="12"/>
      <c r="D151" s="12" t="s">
        <v>84</v>
      </c>
      <c r="E151" s="12" t="s">
        <v>85</v>
      </c>
      <c r="F151" s="12">
        <v>2000</v>
      </c>
      <c r="G151" s="12" t="s">
        <v>86</v>
      </c>
      <c r="H151" s="12"/>
      <c r="I151" s="12" t="s">
        <v>187</v>
      </c>
      <c r="J151" s="3" t="s">
        <v>87</v>
      </c>
      <c r="K151" s="2"/>
      <c r="L151" s="2" t="s">
        <v>317</v>
      </c>
      <c r="M151" s="3" t="s">
        <v>601</v>
      </c>
      <c r="N151" s="1" t="s">
        <v>556</v>
      </c>
      <c r="O151" s="5" t="s">
        <v>328</v>
      </c>
    </row>
    <row r="152" spans="1:15" hidden="1" x14ac:dyDescent="0.35">
      <c r="A152" s="7" t="s">
        <v>409</v>
      </c>
      <c r="B152" s="12" t="s">
        <v>192</v>
      </c>
      <c r="D152" s="12" t="s">
        <v>50</v>
      </c>
      <c r="E152" s="12" t="s">
        <v>27</v>
      </c>
      <c r="F152" s="12">
        <v>2017</v>
      </c>
      <c r="I152" s="12" t="s">
        <v>89</v>
      </c>
      <c r="J152" s="4" t="s">
        <v>535</v>
      </c>
      <c r="L152" t="s">
        <v>322</v>
      </c>
      <c r="M152" s="3" t="s">
        <v>601</v>
      </c>
      <c r="N152" t="s">
        <v>523</v>
      </c>
      <c r="O152" s="5" t="s">
        <v>438</v>
      </c>
    </row>
    <row r="153" spans="1:15" x14ac:dyDescent="0.35">
      <c r="A153" s="7" t="s">
        <v>384</v>
      </c>
      <c r="B153" s="12" t="s">
        <v>193</v>
      </c>
      <c r="C153" s="12" t="s">
        <v>511</v>
      </c>
      <c r="D153" s="12" t="s">
        <v>52</v>
      </c>
      <c r="E153" s="12" t="s">
        <v>381</v>
      </c>
      <c r="F153" s="12">
        <v>2013</v>
      </c>
      <c r="G153" s="12" t="s">
        <v>128</v>
      </c>
      <c r="H153" s="12" t="s">
        <v>646</v>
      </c>
      <c r="I153" s="12" t="s">
        <v>187</v>
      </c>
      <c r="J153" s="4" t="s">
        <v>513</v>
      </c>
      <c r="L153" s="20" t="s">
        <v>281</v>
      </c>
      <c r="M153" t="s">
        <v>323</v>
      </c>
      <c r="N153" t="s">
        <v>160</v>
      </c>
      <c r="O153" t="s">
        <v>246</v>
      </c>
    </row>
    <row r="154" spans="1:15" x14ac:dyDescent="0.35">
      <c r="A154" s="7" t="s">
        <v>388</v>
      </c>
      <c r="B154" s="12" t="s">
        <v>249</v>
      </c>
      <c r="C154" s="12" t="s">
        <v>518</v>
      </c>
      <c r="D154" s="12" t="s">
        <v>63</v>
      </c>
      <c r="E154" s="12" t="s">
        <v>22</v>
      </c>
      <c r="F154" s="12">
        <v>2013</v>
      </c>
      <c r="G154" s="12" t="s">
        <v>650</v>
      </c>
      <c r="H154" s="12" t="s">
        <v>386</v>
      </c>
      <c r="I154" s="12" t="s">
        <v>168</v>
      </c>
      <c r="J154" s="4" t="s">
        <v>514</v>
      </c>
      <c r="L154" s="20" t="s">
        <v>281</v>
      </c>
      <c r="M154" t="s">
        <v>9</v>
      </c>
      <c r="N154" t="s">
        <v>160</v>
      </c>
      <c r="O154" t="s">
        <v>246</v>
      </c>
    </row>
    <row r="155" spans="1:15" hidden="1" x14ac:dyDescent="0.35">
      <c r="A155" s="7" t="s">
        <v>403</v>
      </c>
      <c r="B155" s="12" t="s">
        <v>232</v>
      </c>
      <c r="C155" s="12" t="s">
        <v>543</v>
      </c>
      <c r="D155" s="12" t="s">
        <v>398</v>
      </c>
      <c r="E155" s="12" t="s">
        <v>26</v>
      </c>
      <c r="F155" s="12">
        <v>2016</v>
      </c>
      <c r="I155" s="12" t="s">
        <v>187</v>
      </c>
      <c r="L155" t="s">
        <v>317</v>
      </c>
      <c r="M155" t="s">
        <v>323</v>
      </c>
      <c r="N155" t="s">
        <v>429</v>
      </c>
      <c r="O155" s="4" t="s">
        <v>438</v>
      </c>
    </row>
    <row r="156" spans="1:15" hidden="1" x14ac:dyDescent="0.35">
      <c r="A156" s="7" t="s">
        <v>113</v>
      </c>
      <c r="B156" s="12" t="s">
        <v>249</v>
      </c>
      <c r="D156" s="12" t="s">
        <v>76</v>
      </c>
      <c r="E156" s="12" t="s">
        <v>75</v>
      </c>
      <c r="F156" s="12">
        <v>2005</v>
      </c>
      <c r="G156" s="12" t="s">
        <v>126</v>
      </c>
      <c r="H156" s="12" t="s">
        <v>327</v>
      </c>
      <c r="I156" s="12" t="s">
        <v>94</v>
      </c>
      <c r="J156" s="4" t="s">
        <v>211</v>
      </c>
      <c r="L156" s="4" t="s">
        <v>162</v>
      </c>
      <c r="M156" s="2" t="s">
        <v>9</v>
      </c>
      <c r="N156" s="1" t="s">
        <v>194</v>
      </c>
      <c r="O156" s="1" t="s">
        <v>282</v>
      </c>
    </row>
    <row r="157" spans="1:15" hidden="1" x14ac:dyDescent="0.35">
      <c r="A157" s="7" t="s">
        <v>113</v>
      </c>
      <c r="B157" s="12" t="s">
        <v>249</v>
      </c>
      <c r="D157" s="12" t="s">
        <v>76</v>
      </c>
      <c r="E157" s="12" t="s">
        <v>75</v>
      </c>
      <c r="F157" s="12">
        <v>2005</v>
      </c>
      <c r="G157" s="12" t="s">
        <v>126</v>
      </c>
      <c r="H157" s="12" t="s">
        <v>327</v>
      </c>
      <c r="I157" s="12" t="s">
        <v>94</v>
      </c>
      <c r="J157" s="4" t="s">
        <v>211</v>
      </c>
      <c r="L157" s="4" t="s">
        <v>162</v>
      </c>
      <c r="M157" s="2" t="s">
        <v>9</v>
      </c>
      <c r="N157" s="1" t="s">
        <v>194</v>
      </c>
      <c r="O157" s="1" t="s">
        <v>282</v>
      </c>
    </row>
    <row r="158" spans="1:15" hidden="1" x14ac:dyDescent="0.35">
      <c r="A158" s="7" t="s">
        <v>377</v>
      </c>
      <c r="B158" s="12" t="s">
        <v>249</v>
      </c>
      <c r="C158" s="12" t="s">
        <v>498</v>
      </c>
      <c r="D158" s="12" t="s">
        <v>40</v>
      </c>
      <c r="E158" s="12" t="s">
        <v>41</v>
      </c>
      <c r="F158" s="12">
        <v>2002</v>
      </c>
      <c r="I158" s="12" t="s">
        <v>168</v>
      </c>
      <c r="L158" t="s">
        <v>162</v>
      </c>
      <c r="M158" t="s">
        <v>9</v>
      </c>
      <c r="N158" t="s">
        <v>429</v>
      </c>
      <c r="O158" s="5" t="s">
        <v>438</v>
      </c>
    </row>
    <row r="159" spans="1:15" hidden="1" x14ac:dyDescent="0.35">
      <c r="A159" s="7" t="s">
        <v>377</v>
      </c>
      <c r="B159" s="12" t="s">
        <v>249</v>
      </c>
      <c r="C159" s="12" t="s">
        <v>498</v>
      </c>
      <c r="D159" s="12" t="s">
        <v>371</v>
      </c>
      <c r="E159" s="12" t="s">
        <v>127</v>
      </c>
      <c r="F159" s="12">
        <v>2011</v>
      </c>
      <c r="G159" s="12" t="s">
        <v>128</v>
      </c>
      <c r="H159" s="12" t="s">
        <v>156</v>
      </c>
      <c r="I159" s="12" t="s">
        <v>168</v>
      </c>
      <c r="J159" s="4" t="s">
        <v>499</v>
      </c>
      <c r="L159" s="4" t="s">
        <v>162</v>
      </c>
      <c r="M159" t="s">
        <v>9</v>
      </c>
      <c r="N159" s="1" t="s">
        <v>90</v>
      </c>
      <c r="O159" s="5" t="s">
        <v>279</v>
      </c>
    </row>
    <row r="160" spans="1:15" hidden="1" x14ac:dyDescent="0.35">
      <c r="A160" s="7" t="s">
        <v>360</v>
      </c>
      <c r="B160" s="12" t="s">
        <v>192</v>
      </c>
      <c r="D160" s="12" t="s">
        <v>356</v>
      </c>
      <c r="E160" s="12" t="s">
        <v>19</v>
      </c>
      <c r="F160" s="12">
        <v>2007</v>
      </c>
      <c r="G160" s="12" t="s">
        <v>357</v>
      </c>
      <c r="I160" s="12" t="s">
        <v>168</v>
      </c>
      <c r="J160" s="4" t="s">
        <v>473</v>
      </c>
      <c r="L160" s="19" t="s">
        <v>91</v>
      </c>
      <c r="M160" s="3" t="s">
        <v>601</v>
      </c>
      <c r="N160" t="s">
        <v>472</v>
      </c>
      <c r="O160" s="1" t="s">
        <v>438</v>
      </c>
    </row>
    <row r="161" spans="1:16" hidden="1" x14ac:dyDescent="0.35">
      <c r="A161" s="7" t="s">
        <v>360</v>
      </c>
      <c r="B161" s="12" t="s">
        <v>192</v>
      </c>
      <c r="D161" s="12" t="s">
        <v>356</v>
      </c>
      <c r="E161" s="12" t="s">
        <v>19</v>
      </c>
      <c r="F161" s="12">
        <v>2007</v>
      </c>
      <c r="G161" s="12" t="s">
        <v>357</v>
      </c>
      <c r="I161" s="12" t="s">
        <v>168</v>
      </c>
      <c r="J161" s="4" t="s">
        <v>473</v>
      </c>
      <c r="L161" s="19" t="s">
        <v>91</v>
      </c>
      <c r="M161" s="3" t="s">
        <v>601</v>
      </c>
      <c r="N161" t="s">
        <v>472</v>
      </c>
      <c r="O161" s="1" t="s">
        <v>438</v>
      </c>
    </row>
    <row r="162" spans="1:16" x14ac:dyDescent="0.35">
      <c r="A162" s="7" t="s">
        <v>383</v>
      </c>
      <c r="B162" s="12" t="s">
        <v>193</v>
      </c>
      <c r="C162" s="12" t="s">
        <v>510</v>
      </c>
      <c r="D162" s="12" t="s">
        <v>52</v>
      </c>
      <c r="E162" s="12" t="s">
        <v>381</v>
      </c>
      <c r="F162" s="12">
        <v>2013</v>
      </c>
      <c r="G162" s="12" t="s">
        <v>128</v>
      </c>
      <c r="H162" s="12" t="s">
        <v>646</v>
      </c>
      <c r="I162" s="12" t="s">
        <v>89</v>
      </c>
      <c r="J162" s="4" t="s">
        <v>508</v>
      </c>
      <c r="L162" s="4" t="s">
        <v>608</v>
      </c>
      <c r="M162" t="s">
        <v>9</v>
      </c>
      <c r="N162" t="s">
        <v>160</v>
      </c>
      <c r="O162" t="s">
        <v>246</v>
      </c>
    </row>
    <row r="163" spans="1:16" x14ac:dyDescent="0.35">
      <c r="A163" s="7" t="s">
        <v>392</v>
      </c>
      <c r="B163" s="12" t="s">
        <v>193</v>
      </c>
      <c r="C163" s="12" t="s">
        <v>507</v>
      </c>
      <c r="D163" s="12" t="s">
        <v>63</v>
      </c>
      <c r="E163" s="12" t="s">
        <v>22</v>
      </c>
      <c r="F163" s="12">
        <v>2013</v>
      </c>
      <c r="G163" s="12" t="s">
        <v>650</v>
      </c>
      <c r="H163" s="12" t="s">
        <v>386</v>
      </c>
      <c r="I163" s="12" t="s">
        <v>187</v>
      </c>
      <c r="L163" s="19" t="s">
        <v>317</v>
      </c>
      <c r="M163" t="s">
        <v>323</v>
      </c>
      <c r="N163" t="s">
        <v>160</v>
      </c>
      <c r="O163" t="s">
        <v>246</v>
      </c>
    </row>
    <row r="164" spans="1:16" x14ac:dyDescent="0.35">
      <c r="A164" s="7" t="s">
        <v>393</v>
      </c>
      <c r="B164" s="12" t="s">
        <v>232</v>
      </c>
      <c r="C164" s="12" t="s">
        <v>522</v>
      </c>
      <c r="D164" s="12" t="s">
        <v>63</v>
      </c>
      <c r="E164" s="12" t="s">
        <v>22</v>
      </c>
      <c r="F164" s="12">
        <v>2013</v>
      </c>
      <c r="G164" s="12" t="s">
        <v>650</v>
      </c>
      <c r="H164" s="12" t="s">
        <v>386</v>
      </c>
      <c r="I164" s="12" t="s">
        <v>503</v>
      </c>
      <c r="L164" s="20" t="s">
        <v>316</v>
      </c>
      <c r="M164" t="s">
        <v>9</v>
      </c>
      <c r="N164" t="s">
        <v>160</v>
      </c>
      <c r="O164" s="5" t="s">
        <v>246</v>
      </c>
    </row>
    <row r="165" spans="1:16" x14ac:dyDescent="0.35">
      <c r="A165" s="7" t="s">
        <v>391</v>
      </c>
      <c r="B165" s="12" t="s">
        <v>193</v>
      </c>
      <c r="C165" s="12" t="s">
        <v>506</v>
      </c>
      <c r="D165" s="12" t="s">
        <v>63</v>
      </c>
      <c r="E165" s="12" t="s">
        <v>22</v>
      </c>
      <c r="F165" s="12">
        <v>2013</v>
      </c>
      <c r="G165" s="12" t="s">
        <v>650</v>
      </c>
      <c r="H165" s="12" t="s">
        <v>386</v>
      </c>
      <c r="I165" s="12" t="s">
        <v>89</v>
      </c>
      <c r="J165" s="4" t="s">
        <v>521</v>
      </c>
      <c r="L165" s="20" t="s">
        <v>240</v>
      </c>
      <c r="M165" t="s">
        <v>9</v>
      </c>
      <c r="N165" t="s">
        <v>160</v>
      </c>
      <c r="O165" t="s">
        <v>246</v>
      </c>
    </row>
    <row r="166" spans="1:16" hidden="1" x14ac:dyDescent="0.35">
      <c r="A166" s="7" t="s">
        <v>355</v>
      </c>
      <c r="B166" s="12" t="s">
        <v>232</v>
      </c>
      <c r="C166" s="12" t="s">
        <v>466</v>
      </c>
      <c r="D166" s="12" t="s">
        <v>69</v>
      </c>
      <c r="E166" s="12" t="s">
        <v>349</v>
      </c>
      <c r="F166" s="12">
        <v>2006</v>
      </c>
      <c r="G166" s="12" t="s">
        <v>126</v>
      </c>
      <c r="H166" s="12" t="s">
        <v>350</v>
      </c>
      <c r="I166" s="12" t="s">
        <v>89</v>
      </c>
      <c r="J166" s="4" t="s">
        <v>457</v>
      </c>
      <c r="L166" s="12" t="s">
        <v>316</v>
      </c>
      <c r="M166" s="3" t="s">
        <v>601</v>
      </c>
      <c r="N166" t="s">
        <v>90</v>
      </c>
      <c r="O166" s="1" t="s">
        <v>246</v>
      </c>
    </row>
    <row r="167" spans="1:16" hidden="1" x14ac:dyDescent="0.35">
      <c r="A167" s="7" t="s">
        <v>410</v>
      </c>
      <c r="B167" s="12" t="s">
        <v>249</v>
      </c>
      <c r="C167" s="12" t="s">
        <v>551</v>
      </c>
      <c r="D167" s="12" t="s">
        <v>50</v>
      </c>
      <c r="E167" s="12" t="s">
        <v>27</v>
      </c>
      <c r="F167" s="12">
        <v>2017</v>
      </c>
      <c r="I167" s="12" t="s">
        <v>89</v>
      </c>
      <c r="J167" s="4" t="s">
        <v>549</v>
      </c>
      <c r="L167" t="s">
        <v>317</v>
      </c>
      <c r="M167" t="s">
        <v>323</v>
      </c>
      <c r="N167" t="s">
        <v>429</v>
      </c>
      <c r="O167" s="5" t="s">
        <v>438</v>
      </c>
    </row>
    <row r="168" spans="1:16" x14ac:dyDescent="0.35">
      <c r="A168" s="7" t="s">
        <v>390</v>
      </c>
      <c r="B168" s="12" t="s">
        <v>193</v>
      </c>
      <c r="C168" s="12" t="s">
        <v>517</v>
      </c>
      <c r="D168" s="12" t="s">
        <v>63</v>
      </c>
      <c r="E168" s="12" t="s">
        <v>22</v>
      </c>
      <c r="F168" s="12">
        <v>2013</v>
      </c>
      <c r="G168" s="12" t="s">
        <v>650</v>
      </c>
      <c r="H168" s="12" t="s">
        <v>386</v>
      </c>
      <c r="I168" s="12" t="s">
        <v>187</v>
      </c>
      <c r="J168" s="4" t="s">
        <v>520</v>
      </c>
      <c r="L168" s="20" t="s">
        <v>227</v>
      </c>
      <c r="M168" t="s">
        <v>9</v>
      </c>
      <c r="N168" t="s">
        <v>160</v>
      </c>
      <c r="O168" t="s">
        <v>246</v>
      </c>
    </row>
    <row r="169" spans="1:16" hidden="1" x14ac:dyDescent="0.35">
      <c r="A169" s="7" t="s">
        <v>396</v>
      </c>
      <c r="B169" s="12" t="s">
        <v>249</v>
      </c>
      <c r="C169" s="12" t="s">
        <v>525</v>
      </c>
      <c r="D169" s="12" t="s">
        <v>61</v>
      </c>
      <c r="E169" s="12" t="s">
        <v>19</v>
      </c>
      <c r="F169" s="12">
        <v>2014</v>
      </c>
      <c r="I169" s="12" t="s">
        <v>89</v>
      </c>
      <c r="J169" t="s">
        <v>526</v>
      </c>
      <c r="L169" s="19" t="s">
        <v>221</v>
      </c>
      <c r="M169" t="s">
        <v>9</v>
      </c>
      <c r="N169" s="1" t="s">
        <v>90</v>
      </c>
      <c r="O169" s="4" t="s">
        <v>279</v>
      </c>
    </row>
    <row r="170" spans="1:16" x14ac:dyDescent="0.35">
      <c r="A170" s="7" t="s">
        <v>390</v>
      </c>
      <c r="B170" s="12" t="s">
        <v>193</v>
      </c>
      <c r="C170" s="12" t="s">
        <v>517</v>
      </c>
      <c r="D170" s="12" t="s">
        <v>63</v>
      </c>
      <c r="E170" s="12" t="s">
        <v>22</v>
      </c>
      <c r="F170" s="12">
        <v>2013</v>
      </c>
      <c r="G170" s="12" t="s">
        <v>650</v>
      </c>
      <c r="H170" s="12" t="s">
        <v>386</v>
      </c>
      <c r="I170" s="12" t="s">
        <v>187</v>
      </c>
      <c r="J170" s="4" t="s">
        <v>520</v>
      </c>
      <c r="L170" s="20" t="s">
        <v>227</v>
      </c>
      <c r="M170" t="s">
        <v>9</v>
      </c>
      <c r="N170" t="s">
        <v>160</v>
      </c>
      <c r="O170" t="s">
        <v>246</v>
      </c>
    </row>
    <row r="171" spans="1:16" hidden="1" x14ac:dyDescent="0.35">
      <c r="A171" s="7" t="s">
        <v>105</v>
      </c>
      <c r="B171" s="12" t="s">
        <v>193</v>
      </c>
      <c r="C171" s="12" t="s">
        <v>7</v>
      </c>
      <c r="D171" s="12" t="s">
        <v>84</v>
      </c>
      <c r="E171" s="12" t="s">
        <v>85</v>
      </c>
      <c r="F171" s="12">
        <v>2000</v>
      </c>
      <c r="G171" s="12" t="s">
        <v>86</v>
      </c>
      <c r="I171" s="12" t="s">
        <v>94</v>
      </c>
      <c r="J171" s="4" t="s">
        <v>162</v>
      </c>
      <c r="L171" s="4" t="s">
        <v>162</v>
      </c>
      <c r="M171" s="2" t="s">
        <v>9</v>
      </c>
      <c r="N171" s="1" t="s">
        <v>194</v>
      </c>
      <c r="O171" t="s">
        <v>246</v>
      </c>
      <c r="P171" t="s">
        <v>491</v>
      </c>
    </row>
    <row r="172" spans="1:16" x14ac:dyDescent="0.35">
      <c r="A172" s="7" t="s">
        <v>397</v>
      </c>
      <c r="B172" s="12" t="s">
        <v>232</v>
      </c>
      <c r="C172" s="12" t="s">
        <v>527</v>
      </c>
      <c r="D172" s="12" t="s">
        <v>61</v>
      </c>
      <c r="E172" s="12" t="s">
        <v>19</v>
      </c>
      <c r="F172" s="12">
        <v>2014</v>
      </c>
      <c r="G172" s="12" t="s">
        <v>357</v>
      </c>
      <c r="I172" s="12" t="s">
        <v>89</v>
      </c>
      <c r="J172" t="s">
        <v>528</v>
      </c>
      <c r="L172" s="20" t="s">
        <v>316</v>
      </c>
      <c r="M172" t="s">
        <v>9</v>
      </c>
      <c r="N172" t="s">
        <v>160</v>
      </c>
      <c r="O172" s="4" t="s">
        <v>529</v>
      </c>
    </row>
    <row r="173" spans="1:16" x14ac:dyDescent="0.35">
      <c r="A173" s="7" t="s">
        <v>276</v>
      </c>
      <c r="B173" s="12" t="s">
        <v>232</v>
      </c>
      <c r="C173" s="12" t="s">
        <v>277</v>
      </c>
      <c r="D173" s="12" t="s">
        <v>155</v>
      </c>
      <c r="E173" s="12" t="s">
        <v>25</v>
      </c>
      <c r="F173" s="12">
        <v>2015</v>
      </c>
      <c r="G173" s="12" t="s">
        <v>128</v>
      </c>
      <c r="H173" s="12" t="s">
        <v>646</v>
      </c>
      <c r="I173" s="12" t="s">
        <v>89</v>
      </c>
      <c r="J173" s="4" t="s">
        <v>278</v>
      </c>
      <c r="K173" s="4" t="s">
        <v>162</v>
      </c>
      <c r="L173" s="4" t="s">
        <v>162</v>
      </c>
      <c r="M173" s="2" t="s">
        <v>9</v>
      </c>
      <c r="N173" t="s">
        <v>160</v>
      </c>
      <c r="O173" t="s">
        <v>279</v>
      </c>
    </row>
    <row r="174" spans="1:16" x14ac:dyDescent="0.35">
      <c r="A174" s="7" t="s">
        <v>142</v>
      </c>
      <c r="B174" s="12" t="s">
        <v>249</v>
      </c>
      <c r="C174" s="12" t="s">
        <v>249</v>
      </c>
      <c r="D174" s="12" t="s">
        <v>155</v>
      </c>
      <c r="E174" s="12" t="s">
        <v>25</v>
      </c>
      <c r="F174" s="12">
        <v>2015</v>
      </c>
      <c r="G174" s="12" t="s">
        <v>128</v>
      </c>
      <c r="H174" s="12" t="s">
        <v>646</v>
      </c>
      <c r="I174" s="12" t="s">
        <v>89</v>
      </c>
      <c r="J174" s="4" t="s">
        <v>284</v>
      </c>
      <c r="K174" s="1"/>
      <c r="L174" s="4" t="s">
        <v>281</v>
      </c>
      <c r="M174" s="2" t="s">
        <v>9</v>
      </c>
      <c r="N174" t="s">
        <v>160</v>
      </c>
      <c r="O174" t="s">
        <v>246</v>
      </c>
    </row>
    <row r="175" spans="1:16" x14ac:dyDescent="0.35">
      <c r="A175" s="7" t="s">
        <v>143</v>
      </c>
      <c r="B175" s="12" t="s">
        <v>232</v>
      </c>
      <c r="C175" s="12" t="s">
        <v>288</v>
      </c>
      <c r="D175" s="12" t="s">
        <v>155</v>
      </c>
      <c r="E175" s="12" t="s">
        <v>25</v>
      </c>
      <c r="F175" s="12">
        <v>2015</v>
      </c>
      <c r="G175" s="12" t="s">
        <v>128</v>
      </c>
      <c r="H175" s="12" t="s">
        <v>646</v>
      </c>
      <c r="I175" s="12" t="s">
        <v>89</v>
      </c>
      <c r="J175" s="4" t="s">
        <v>287</v>
      </c>
      <c r="L175" s="4" t="s">
        <v>322</v>
      </c>
      <c r="M175" s="3" t="s">
        <v>601</v>
      </c>
      <c r="N175" t="s">
        <v>160</v>
      </c>
      <c r="O175" t="s">
        <v>537</v>
      </c>
    </row>
    <row r="176" spans="1:16" hidden="1" x14ac:dyDescent="0.35">
      <c r="A176" s="7" t="s">
        <v>361</v>
      </c>
      <c r="B176" s="12" t="s">
        <v>249</v>
      </c>
      <c r="D176" s="12" t="s">
        <v>356</v>
      </c>
      <c r="E176" s="12" t="s">
        <v>19</v>
      </c>
      <c r="F176" s="12">
        <v>2007</v>
      </c>
      <c r="G176" s="12" t="s">
        <v>357</v>
      </c>
      <c r="I176" s="12" t="s">
        <v>89</v>
      </c>
      <c r="J176" s="4" t="s">
        <v>474</v>
      </c>
      <c r="L176" s="19" t="s">
        <v>162</v>
      </c>
      <c r="M176" s="2" t="s">
        <v>9</v>
      </c>
      <c r="N176" s="1" t="s">
        <v>90</v>
      </c>
      <c r="O176" s="1" t="s">
        <v>279</v>
      </c>
    </row>
    <row r="177" spans="1:16" x14ac:dyDescent="0.35">
      <c r="A177" s="7" t="s">
        <v>435</v>
      </c>
      <c r="B177" s="12" t="s">
        <v>192</v>
      </c>
      <c r="D177" s="12" t="s">
        <v>155</v>
      </c>
      <c r="E177" s="12" t="s">
        <v>25</v>
      </c>
      <c r="F177" s="12">
        <v>2015</v>
      </c>
      <c r="G177" s="12" t="s">
        <v>128</v>
      </c>
      <c r="H177" s="12" t="s">
        <v>646</v>
      </c>
      <c r="I177" s="12" t="s">
        <v>89</v>
      </c>
      <c r="J177" s="4" t="s">
        <v>283</v>
      </c>
      <c r="L177" s="4" t="s">
        <v>318</v>
      </c>
      <c r="M177" s="2" t="s">
        <v>9</v>
      </c>
      <c r="N177" t="s">
        <v>160</v>
      </c>
      <c r="O177" t="s">
        <v>246</v>
      </c>
    </row>
    <row r="178" spans="1:16" x14ac:dyDescent="0.35">
      <c r="A178" s="7" t="s">
        <v>286</v>
      </c>
      <c r="B178" s="12" t="s">
        <v>193</v>
      </c>
      <c r="C178" s="12" t="s">
        <v>7</v>
      </c>
      <c r="D178" s="12" t="s">
        <v>155</v>
      </c>
      <c r="E178" s="12" t="s">
        <v>25</v>
      </c>
      <c r="F178" s="12">
        <v>2015</v>
      </c>
      <c r="G178" s="12" t="s">
        <v>128</v>
      </c>
      <c r="H178" s="12" t="s">
        <v>646</v>
      </c>
      <c r="I178" s="12" t="s">
        <v>89</v>
      </c>
      <c r="J178" s="4" t="s">
        <v>285</v>
      </c>
      <c r="L178" s="4" t="s">
        <v>240</v>
      </c>
      <c r="M178" s="2" t="s">
        <v>9</v>
      </c>
      <c r="N178" t="s">
        <v>160</v>
      </c>
      <c r="O178" t="s">
        <v>161</v>
      </c>
    </row>
    <row r="179" spans="1:16" x14ac:dyDescent="0.35">
      <c r="A179" s="7" t="s">
        <v>139</v>
      </c>
      <c r="B179" s="12" t="s">
        <v>192</v>
      </c>
      <c r="D179" s="12" t="s">
        <v>155</v>
      </c>
      <c r="E179" s="12" t="s">
        <v>25</v>
      </c>
      <c r="F179" s="12">
        <v>2015</v>
      </c>
      <c r="G179" s="12" t="s">
        <v>128</v>
      </c>
      <c r="H179" s="12" t="s">
        <v>646</v>
      </c>
      <c r="I179" s="12" t="s">
        <v>187</v>
      </c>
      <c r="J179" s="4" t="s">
        <v>274</v>
      </c>
      <c r="L179" s="4" t="s">
        <v>321</v>
      </c>
      <c r="M179" s="2" t="s">
        <v>9</v>
      </c>
      <c r="N179" t="s">
        <v>160</v>
      </c>
      <c r="O179" t="s">
        <v>161</v>
      </c>
    </row>
    <row r="180" spans="1:16" s="4" customFormat="1" x14ac:dyDescent="0.35">
      <c r="A180" s="7" t="s">
        <v>140</v>
      </c>
      <c r="B180" s="12" t="s">
        <v>192</v>
      </c>
      <c r="C180" s="12"/>
      <c r="D180" s="12" t="s">
        <v>155</v>
      </c>
      <c r="E180" s="12" t="s">
        <v>25</v>
      </c>
      <c r="F180" s="12">
        <v>2015</v>
      </c>
      <c r="G180" s="12" t="s">
        <v>128</v>
      </c>
      <c r="H180" s="12" t="s">
        <v>646</v>
      </c>
      <c r="I180" s="12" t="s">
        <v>89</v>
      </c>
      <c r="J180" s="4" t="s">
        <v>275</v>
      </c>
      <c r="K180" s="4" t="s">
        <v>91</v>
      </c>
      <c r="L180" s="4" t="s">
        <v>91</v>
      </c>
      <c r="M180" s="2" t="s">
        <v>9</v>
      </c>
      <c r="N180" t="s">
        <v>160</v>
      </c>
      <c r="O180" s="1" t="s">
        <v>282</v>
      </c>
      <c r="P180"/>
    </row>
    <row r="181" spans="1:16" x14ac:dyDescent="0.35">
      <c r="A181" s="7" t="s">
        <v>406</v>
      </c>
      <c r="B181" s="12" t="s">
        <v>192</v>
      </c>
      <c r="D181" s="12" t="s">
        <v>398</v>
      </c>
      <c r="E181" s="12" t="s">
        <v>26</v>
      </c>
      <c r="F181" s="12">
        <v>2016</v>
      </c>
      <c r="G181" s="12" t="s">
        <v>126</v>
      </c>
      <c r="H181" s="12" t="s">
        <v>653</v>
      </c>
      <c r="I181" s="12" t="s">
        <v>89</v>
      </c>
      <c r="J181" s="4" t="s">
        <v>546</v>
      </c>
      <c r="L181" s="12" t="s">
        <v>281</v>
      </c>
      <c r="M181" t="s">
        <v>9</v>
      </c>
      <c r="N181" t="s">
        <v>160</v>
      </c>
      <c r="O181" s="4" t="s">
        <v>536</v>
      </c>
    </row>
    <row r="182" spans="1:16" hidden="1" x14ac:dyDescent="0.35">
      <c r="A182" s="7" t="s">
        <v>343</v>
      </c>
      <c r="B182" s="12" t="s">
        <v>192</v>
      </c>
      <c r="D182" s="12" t="s">
        <v>66</v>
      </c>
      <c r="E182" s="12" t="s">
        <v>341</v>
      </c>
      <c r="F182" s="12">
        <v>2003</v>
      </c>
      <c r="G182" s="12" t="s">
        <v>126</v>
      </c>
      <c r="I182" s="12" t="s">
        <v>168</v>
      </c>
      <c r="J182" s="4" t="s">
        <v>439</v>
      </c>
      <c r="L182" s="19" t="s">
        <v>609</v>
      </c>
      <c r="M182" s="2" t="s">
        <v>9</v>
      </c>
      <c r="N182" t="s">
        <v>90</v>
      </c>
      <c r="O182" s="1" t="s">
        <v>438</v>
      </c>
    </row>
    <row r="183" spans="1:16" x14ac:dyDescent="0.35">
      <c r="A183" s="7" t="s">
        <v>401</v>
      </c>
      <c r="B183" s="12" t="s">
        <v>249</v>
      </c>
      <c r="C183" s="12" t="s">
        <v>534</v>
      </c>
      <c r="D183" s="12" t="s">
        <v>398</v>
      </c>
      <c r="E183" s="12" t="s">
        <v>26</v>
      </c>
      <c r="F183" s="12">
        <v>2016</v>
      </c>
      <c r="G183" s="12" t="s">
        <v>126</v>
      </c>
      <c r="H183" s="12" t="s">
        <v>653</v>
      </c>
      <c r="I183" s="12" t="s">
        <v>89</v>
      </c>
      <c r="J183" t="s">
        <v>535</v>
      </c>
      <c r="L183" t="s">
        <v>322</v>
      </c>
      <c r="M183" s="3" t="s">
        <v>601</v>
      </c>
      <c r="N183" t="s">
        <v>160</v>
      </c>
      <c r="O183" s="4" t="s">
        <v>540</v>
      </c>
    </row>
    <row r="184" spans="1:16" x14ac:dyDescent="0.35">
      <c r="A184" s="7" t="s">
        <v>401</v>
      </c>
      <c r="B184" s="12" t="s">
        <v>249</v>
      </c>
      <c r="C184" s="12" t="s">
        <v>534</v>
      </c>
      <c r="D184" s="12" t="s">
        <v>398</v>
      </c>
      <c r="E184" s="12" t="s">
        <v>26</v>
      </c>
      <c r="F184" s="12">
        <v>2016</v>
      </c>
      <c r="G184" s="12" t="s">
        <v>126</v>
      </c>
      <c r="H184" s="12" t="s">
        <v>653</v>
      </c>
      <c r="I184" s="12" t="s">
        <v>89</v>
      </c>
      <c r="J184" t="s">
        <v>535</v>
      </c>
      <c r="L184" t="s">
        <v>322</v>
      </c>
      <c r="M184" s="3" t="s">
        <v>601</v>
      </c>
      <c r="N184" t="s">
        <v>160</v>
      </c>
      <c r="O184" s="4" t="s">
        <v>540</v>
      </c>
    </row>
    <row r="185" spans="1:16" hidden="1" x14ac:dyDescent="0.35">
      <c r="A185" s="7" t="s">
        <v>228</v>
      </c>
      <c r="B185" s="12" t="s">
        <v>232</v>
      </c>
      <c r="C185" s="12" t="s">
        <v>253</v>
      </c>
      <c r="D185" s="12" t="s">
        <v>76</v>
      </c>
      <c r="E185" s="12" t="s">
        <v>75</v>
      </c>
      <c r="F185" s="12">
        <v>2005</v>
      </c>
      <c r="G185" s="12" t="s">
        <v>126</v>
      </c>
      <c r="H185" s="12" t="s">
        <v>327</v>
      </c>
      <c r="I185" s="12" t="s">
        <v>89</v>
      </c>
      <c r="J185" s="4" t="s">
        <v>239</v>
      </c>
      <c r="L185" s="4" t="s">
        <v>240</v>
      </c>
      <c r="M185" s="2" t="s">
        <v>9</v>
      </c>
      <c r="N185" t="s">
        <v>90</v>
      </c>
      <c r="O185" t="s">
        <v>539</v>
      </c>
    </row>
    <row r="186" spans="1:16" x14ac:dyDescent="0.35">
      <c r="A186" s="7" t="s">
        <v>407</v>
      </c>
      <c r="B186" s="12" t="s">
        <v>192</v>
      </c>
      <c r="D186" s="12" t="s">
        <v>398</v>
      </c>
      <c r="E186" s="12" t="s">
        <v>26</v>
      </c>
      <c r="F186" s="12">
        <v>2016</v>
      </c>
      <c r="G186" s="12" t="s">
        <v>126</v>
      </c>
      <c r="H186" s="12" t="s">
        <v>653</v>
      </c>
      <c r="I186" s="12" t="s">
        <v>89</v>
      </c>
      <c r="J186" s="4" t="s">
        <v>547</v>
      </c>
      <c r="L186" s="4" t="s">
        <v>608</v>
      </c>
      <c r="M186" t="s">
        <v>9</v>
      </c>
      <c r="N186" t="s">
        <v>160</v>
      </c>
      <c r="O186" s="4" t="s">
        <v>536</v>
      </c>
    </row>
    <row r="187" spans="1:16" ht="14" customHeight="1" x14ac:dyDescent="0.35">
      <c r="A187" s="7" t="s">
        <v>408</v>
      </c>
      <c r="B187" s="12" t="s">
        <v>193</v>
      </c>
      <c r="C187" s="12" t="s">
        <v>548</v>
      </c>
      <c r="D187" s="12" t="s">
        <v>398</v>
      </c>
      <c r="E187" s="12" t="s">
        <v>26</v>
      </c>
      <c r="F187" s="12">
        <v>2016</v>
      </c>
      <c r="G187" s="12" t="s">
        <v>126</v>
      </c>
      <c r="H187" s="12" t="s">
        <v>653</v>
      </c>
      <c r="I187" s="12" t="s">
        <v>89</v>
      </c>
      <c r="L187" t="s">
        <v>316</v>
      </c>
      <c r="M187" t="s">
        <v>9</v>
      </c>
      <c r="N187" t="s">
        <v>160</v>
      </c>
      <c r="O187" s="4" t="s">
        <v>246</v>
      </c>
    </row>
    <row r="188" spans="1:16" ht="29" x14ac:dyDescent="0.35">
      <c r="A188" s="12" t="s">
        <v>402</v>
      </c>
      <c r="B188" s="12" t="s">
        <v>500</v>
      </c>
      <c r="C188" s="18" t="s">
        <v>541</v>
      </c>
      <c r="D188" s="12" t="s">
        <v>398</v>
      </c>
      <c r="E188" s="12" t="s">
        <v>26</v>
      </c>
      <c r="F188" s="12">
        <v>2016</v>
      </c>
      <c r="G188" s="12" t="s">
        <v>126</v>
      </c>
      <c r="H188" s="12" t="s">
        <v>653</v>
      </c>
      <c r="I188" s="12" t="s">
        <v>89</v>
      </c>
      <c r="J188" s="22" t="s">
        <v>542</v>
      </c>
      <c r="L188" s="2" t="s">
        <v>317</v>
      </c>
      <c r="M188" t="s">
        <v>323</v>
      </c>
      <c r="N188" t="s">
        <v>160</v>
      </c>
      <c r="O188" s="4" t="s">
        <v>539</v>
      </c>
    </row>
    <row r="189" spans="1:16" x14ac:dyDescent="0.35">
      <c r="A189" s="7" t="s">
        <v>405</v>
      </c>
      <c r="B189" s="12" t="s">
        <v>249</v>
      </c>
      <c r="D189" s="12" t="s">
        <v>398</v>
      </c>
      <c r="E189" s="12" t="s">
        <v>26</v>
      </c>
      <c r="F189" s="12">
        <v>2016</v>
      </c>
      <c r="G189" s="12" t="s">
        <v>126</v>
      </c>
      <c r="H189" s="12" t="s">
        <v>653</v>
      </c>
      <c r="I189" s="12" t="s">
        <v>89</v>
      </c>
      <c r="J189" s="4" t="s">
        <v>545</v>
      </c>
      <c r="L189" s="12" t="s">
        <v>320</v>
      </c>
      <c r="M189" t="s">
        <v>9</v>
      </c>
      <c r="N189" t="s">
        <v>160</v>
      </c>
      <c r="O189" s="4" t="s">
        <v>161</v>
      </c>
    </row>
    <row r="190" spans="1:16" x14ac:dyDescent="0.35">
      <c r="A190" s="7" t="s">
        <v>595</v>
      </c>
      <c r="B190" s="12" t="s">
        <v>193</v>
      </c>
      <c r="C190" s="12" t="s">
        <v>596</v>
      </c>
      <c r="D190" s="12" t="s">
        <v>45</v>
      </c>
      <c r="E190" s="12" t="s">
        <v>594</v>
      </c>
      <c r="F190" s="12">
        <v>2018</v>
      </c>
      <c r="G190" s="12" t="s">
        <v>126</v>
      </c>
      <c r="H190" s="12" t="s">
        <v>646</v>
      </c>
      <c r="I190" s="12" t="s">
        <v>89</v>
      </c>
      <c r="K190" t="s">
        <v>597</v>
      </c>
      <c r="L190" s="4" t="s">
        <v>255</v>
      </c>
      <c r="M190" s="2" t="s">
        <v>9</v>
      </c>
      <c r="N190" t="s">
        <v>160</v>
      </c>
      <c r="O190" t="s">
        <v>246</v>
      </c>
    </row>
    <row r="191" spans="1:16" x14ac:dyDescent="0.35">
      <c r="A191" s="7" t="s">
        <v>412</v>
      </c>
      <c r="B191" s="12" t="s">
        <v>193</v>
      </c>
      <c r="C191" s="12" t="s">
        <v>553</v>
      </c>
      <c r="D191" s="12" t="s">
        <v>46</v>
      </c>
      <c r="E191" s="12" t="s">
        <v>32</v>
      </c>
      <c r="F191" s="12">
        <v>2019</v>
      </c>
      <c r="G191" s="12" t="s">
        <v>645</v>
      </c>
      <c r="H191" s="12" t="s">
        <v>644</v>
      </c>
      <c r="I191" s="12" t="s">
        <v>168</v>
      </c>
      <c r="L191" s="20" t="s">
        <v>316</v>
      </c>
      <c r="M191" t="s">
        <v>9</v>
      </c>
      <c r="N191" t="s">
        <v>160</v>
      </c>
      <c r="O191" s="5" t="s">
        <v>246</v>
      </c>
    </row>
    <row r="192" spans="1:16" x14ac:dyDescent="0.35">
      <c r="A192" s="7" t="s">
        <v>414</v>
      </c>
      <c r="B192" s="12" t="s">
        <v>193</v>
      </c>
      <c r="C192" s="12" t="s">
        <v>557</v>
      </c>
      <c r="D192" s="12" t="s">
        <v>46</v>
      </c>
      <c r="E192" s="12" t="s">
        <v>32</v>
      </c>
      <c r="F192" s="12">
        <v>2019</v>
      </c>
      <c r="G192" s="12" t="s">
        <v>645</v>
      </c>
      <c r="H192" s="12" t="s">
        <v>644</v>
      </c>
      <c r="I192" s="12" t="s">
        <v>89</v>
      </c>
      <c r="J192" s="4" t="s">
        <v>558</v>
      </c>
      <c r="L192" s="12" t="s">
        <v>320</v>
      </c>
      <c r="M192" t="s">
        <v>323</v>
      </c>
      <c r="N192" t="s">
        <v>160</v>
      </c>
      <c r="O192" s="5" t="s">
        <v>161</v>
      </c>
    </row>
    <row r="193" spans="1:16" x14ac:dyDescent="0.35">
      <c r="A193" s="7" t="s">
        <v>413</v>
      </c>
      <c r="B193" s="12" t="s">
        <v>554</v>
      </c>
      <c r="D193" s="12" t="s">
        <v>46</v>
      </c>
      <c r="E193" s="12" t="s">
        <v>32</v>
      </c>
      <c r="F193" s="12">
        <v>2019</v>
      </c>
      <c r="G193" s="12" t="s">
        <v>645</v>
      </c>
      <c r="H193" s="12" t="s">
        <v>644</v>
      </c>
      <c r="I193" s="12" t="s">
        <v>89</v>
      </c>
      <c r="J193" s="4" t="s">
        <v>555</v>
      </c>
      <c r="L193" t="s">
        <v>162</v>
      </c>
      <c r="M193" t="s">
        <v>9</v>
      </c>
      <c r="N193" t="s">
        <v>160</v>
      </c>
      <c r="O193" s="5" t="s">
        <v>324</v>
      </c>
    </row>
    <row r="194" spans="1:16" x14ac:dyDescent="0.35">
      <c r="A194" s="7" t="s">
        <v>148</v>
      </c>
      <c r="B194" s="12" t="s">
        <v>249</v>
      </c>
      <c r="C194" s="12" t="s">
        <v>303</v>
      </c>
      <c r="D194" s="12" t="s">
        <v>152</v>
      </c>
      <c r="E194" s="12" t="s">
        <v>34</v>
      </c>
      <c r="F194" s="12">
        <v>2020</v>
      </c>
      <c r="G194" s="12" t="s">
        <v>153</v>
      </c>
      <c r="H194" s="12" t="s">
        <v>154</v>
      </c>
      <c r="I194" s="12" t="s">
        <v>89</v>
      </c>
      <c r="J194" s="4" t="s">
        <v>304</v>
      </c>
      <c r="L194" s="4" t="s">
        <v>318</v>
      </c>
      <c r="M194" s="2" t="s">
        <v>9</v>
      </c>
      <c r="N194" t="s">
        <v>160</v>
      </c>
      <c r="O194" t="s">
        <v>246</v>
      </c>
    </row>
    <row r="195" spans="1:16" x14ac:dyDescent="0.35">
      <c r="A195" s="7" t="s">
        <v>149</v>
      </c>
      <c r="B195" s="12" t="s">
        <v>192</v>
      </c>
      <c r="D195" s="12" t="s">
        <v>152</v>
      </c>
      <c r="E195" s="12" t="s">
        <v>34</v>
      </c>
      <c r="F195" s="12">
        <v>2020</v>
      </c>
      <c r="G195" s="12" t="s">
        <v>153</v>
      </c>
      <c r="H195" s="12" t="s">
        <v>154</v>
      </c>
      <c r="I195" s="12" t="s">
        <v>187</v>
      </c>
      <c r="J195" s="4" t="s">
        <v>305</v>
      </c>
      <c r="L195" s="4" t="s">
        <v>322</v>
      </c>
      <c r="M195" s="2" t="s">
        <v>9</v>
      </c>
      <c r="N195" t="s">
        <v>160</v>
      </c>
      <c r="O195" t="s">
        <v>195</v>
      </c>
    </row>
    <row r="196" spans="1:16" x14ac:dyDescent="0.35">
      <c r="A196" s="7" t="s">
        <v>146</v>
      </c>
      <c r="B196" s="12" t="s">
        <v>157</v>
      </c>
      <c r="D196" s="12" t="s">
        <v>152</v>
      </c>
      <c r="E196" s="12" t="s">
        <v>34</v>
      </c>
      <c r="F196" s="12">
        <v>2020</v>
      </c>
      <c r="G196" s="12" t="s">
        <v>153</v>
      </c>
      <c r="H196" s="12" t="s">
        <v>154</v>
      </c>
      <c r="I196" s="12" t="s">
        <v>89</v>
      </c>
      <c r="J196" s="4" t="s">
        <v>295</v>
      </c>
      <c r="L196" s="4" t="s">
        <v>608</v>
      </c>
      <c r="M196" s="3" t="s">
        <v>601</v>
      </c>
      <c r="N196" t="s">
        <v>160</v>
      </c>
      <c r="O196" t="s">
        <v>164</v>
      </c>
    </row>
    <row r="197" spans="1:16" x14ac:dyDescent="0.35">
      <c r="A197" s="7" t="s">
        <v>146</v>
      </c>
      <c r="B197" s="12" t="s">
        <v>157</v>
      </c>
      <c r="D197" s="12" t="s">
        <v>152</v>
      </c>
      <c r="E197" s="12" t="s">
        <v>34</v>
      </c>
      <c r="F197" s="12">
        <v>2020</v>
      </c>
      <c r="G197" s="12" t="s">
        <v>153</v>
      </c>
      <c r="H197" s="12" t="s">
        <v>154</v>
      </c>
      <c r="I197" s="12" t="s">
        <v>89</v>
      </c>
      <c r="J197" s="4" t="s">
        <v>295</v>
      </c>
      <c r="L197" s="4" t="s">
        <v>608</v>
      </c>
      <c r="M197" s="3" t="s">
        <v>601</v>
      </c>
      <c r="N197" t="s">
        <v>160</v>
      </c>
      <c r="O197" t="s">
        <v>164</v>
      </c>
    </row>
    <row r="198" spans="1:16" x14ac:dyDescent="0.35">
      <c r="A198" s="7" t="s">
        <v>151</v>
      </c>
      <c r="B198" s="12" t="s">
        <v>249</v>
      </c>
      <c r="D198" s="12" t="s">
        <v>152</v>
      </c>
      <c r="E198" s="12" t="s">
        <v>34</v>
      </c>
      <c r="F198" s="12">
        <v>2020</v>
      </c>
      <c r="G198" s="12" t="s">
        <v>153</v>
      </c>
      <c r="H198" s="12" t="s">
        <v>154</v>
      </c>
      <c r="I198" s="12" t="s">
        <v>168</v>
      </c>
      <c r="J198" s="4" t="s">
        <v>309</v>
      </c>
      <c r="L198" s="4" t="s">
        <v>317</v>
      </c>
      <c r="M198" s="2" t="s">
        <v>323</v>
      </c>
      <c r="N198" t="s">
        <v>160</v>
      </c>
      <c r="O198" t="s">
        <v>246</v>
      </c>
    </row>
    <row r="199" spans="1:16" x14ac:dyDescent="0.35">
      <c r="A199" s="7" t="s">
        <v>299</v>
      </c>
      <c r="B199" s="12" t="s">
        <v>193</v>
      </c>
      <c r="C199" s="12" t="s">
        <v>302</v>
      </c>
      <c r="D199" s="12" t="s">
        <v>152</v>
      </c>
      <c r="E199" s="12" t="s">
        <v>34</v>
      </c>
      <c r="F199" s="12">
        <v>2020</v>
      </c>
      <c r="G199" s="12" t="s">
        <v>153</v>
      </c>
      <c r="H199" s="12" t="s">
        <v>154</v>
      </c>
      <c r="I199" s="12" t="s">
        <v>89</v>
      </c>
      <c r="J199" s="4" t="s">
        <v>300</v>
      </c>
      <c r="L199" s="4" t="s">
        <v>162</v>
      </c>
      <c r="M199" s="2" t="s">
        <v>9</v>
      </c>
      <c r="N199" t="s">
        <v>160</v>
      </c>
      <c r="O199" t="s">
        <v>161</v>
      </c>
    </row>
    <row r="200" spans="1:16" x14ac:dyDescent="0.35">
      <c r="A200" s="7" t="s">
        <v>150</v>
      </c>
      <c r="B200" s="12" t="s">
        <v>232</v>
      </c>
      <c r="C200" s="12" t="s">
        <v>308</v>
      </c>
      <c r="D200" s="12" t="s">
        <v>152</v>
      </c>
      <c r="E200" s="12" t="s">
        <v>34</v>
      </c>
      <c r="F200" s="12">
        <v>2020</v>
      </c>
      <c r="G200" s="12" t="s">
        <v>153</v>
      </c>
      <c r="H200" s="12" t="s">
        <v>154</v>
      </c>
      <c r="I200" s="12" t="s">
        <v>89</v>
      </c>
      <c r="J200" s="4" t="s">
        <v>307</v>
      </c>
      <c r="L200" s="4" t="s">
        <v>162</v>
      </c>
      <c r="M200" s="2" t="s">
        <v>9</v>
      </c>
      <c r="N200" t="s">
        <v>160</v>
      </c>
      <c r="O200" t="s">
        <v>161</v>
      </c>
    </row>
    <row r="201" spans="1:16" x14ac:dyDescent="0.35">
      <c r="A201" s="7" t="s">
        <v>147</v>
      </c>
      <c r="B201" s="12" t="s">
        <v>296</v>
      </c>
      <c r="C201" s="12" t="s">
        <v>297</v>
      </c>
      <c r="D201" s="12" t="s">
        <v>152</v>
      </c>
      <c r="E201" s="12" t="s">
        <v>34</v>
      </c>
      <c r="F201" s="12">
        <v>2020</v>
      </c>
      <c r="G201" s="12" t="s">
        <v>153</v>
      </c>
      <c r="H201" s="12" t="s">
        <v>154</v>
      </c>
      <c r="I201" s="12" t="s">
        <v>168</v>
      </c>
      <c r="J201" s="4" t="s">
        <v>298</v>
      </c>
      <c r="L201" s="4" t="s">
        <v>322</v>
      </c>
      <c r="M201" s="2" t="s">
        <v>9</v>
      </c>
      <c r="N201" t="s">
        <v>160</v>
      </c>
      <c r="O201" t="s">
        <v>161</v>
      </c>
    </row>
    <row r="202" spans="1:16" x14ac:dyDescent="0.35">
      <c r="A202" s="7" t="s">
        <v>147</v>
      </c>
      <c r="B202" s="12" t="s">
        <v>296</v>
      </c>
      <c r="C202" s="12" t="s">
        <v>297</v>
      </c>
      <c r="D202" s="12" t="s">
        <v>152</v>
      </c>
      <c r="E202" s="12" t="s">
        <v>34</v>
      </c>
      <c r="F202" s="12">
        <v>2020</v>
      </c>
      <c r="G202" s="12" t="s">
        <v>153</v>
      </c>
      <c r="H202" s="12" t="s">
        <v>154</v>
      </c>
      <c r="I202" s="12" t="s">
        <v>168</v>
      </c>
      <c r="J202" s="4" t="s">
        <v>298</v>
      </c>
      <c r="L202" s="4" t="s">
        <v>322</v>
      </c>
      <c r="M202" s="2" t="s">
        <v>9</v>
      </c>
      <c r="N202" t="s">
        <v>160</v>
      </c>
      <c r="O202" t="s">
        <v>536</v>
      </c>
      <c r="P202" t="s">
        <v>573</v>
      </c>
    </row>
    <row r="203" spans="1:16" x14ac:dyDescent="0.35">
      <c r="A203" s="7"/>
    </row>
    <row r="204" spans="1:16" ht="87" x14ac:dyDescent="0.35">
      <c r="O204" s="1" t="s">
        <v>655</v>
      </c>
    </row>
  </sheetData>
  <autoFilter ref="A3:P202" xr:uid="{9974931C-A428-4248-A847-72C062E3B281}">
    <filterColumn colId="13">
      <filters>
        <filter val="agotiqie"/>
        <filter val="argotique"/>
      </filters>
    </filterColumn>
    <sortState xmlns:xlrd2="http://schemas.microsoft.com/office/spreadsheetml/2017/richdata2" ref="A7:P202">
      <sortCondition ref="F3:F202"/>
    </sortState>
  </autoFilter>
  <hyperlinks>
    <hyperlink ref="J193" r:id="rId1" display="http://www.dictionnairedelazone.fr/dictionary/search/zoulou/moove" xr:uid="{BCDBB9C1-823A-4840-AE83-80650CFB999C}"/>
    <hyperlink ref="G39:G41" r:id="rId2" tooltip="Vitry-sur-Seine" display="https://de.wikipedia.org/wiki/Vitry-sur-Seine" xr:uid="{3632FE70-A0CC-4809-9559-FC28879A0C17}"/>
    <hyperlink ref="G38" r:id="rId3" tooltip="Vitry-sur-Seine" display="https://de.wikipedia.org/wiki/Vitry-sur-Seine" xr:uid="{335A6E0E-E8BC-4E64-B198-CF90B3A77170}"/>
  </hyperlinks>
  <pageMargins left="0.7" right="0.7" top="0.78740157499999996" bottom="0.78740157499999996" header="0.3" footer="0.3"/>
  <pageSetup paperSize="9" orientation="portrait" horizontalDpi="300" verticalDpi="30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2F16E-78B0-4F72-9850-100E4BA98B37}">
  <dimension ref="A1:K8"/>
  <sheetViews>
    <sheetView zoomScale="90" zoomScaleNormal="90" workbookViewId="0">
      <selection activeCell="M13" sqref="M13"/>
    </sheetView>
  </sheetViews>
  <sheetFormatPr baseColWidth="10" defaultRowHeight="14.5" x14ac:dyDescent="0.35"/>
  <cols>
    <col min="1" max="1" width="20.54296875" bestFit="1" customWidth="1"/>
    <col min="2" max="2" width="17.81640625" customWidth="1"/>
    <col min="3" max="3" width="16" bestFit="1" customWidth="1"/>
  </cols>
  <sheetData>
    <row r="1" spans="1:11" ht="15.5" x14ac:dyDescent="0.35">
      <c r="A1" s="29" t="s">
        <v>598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3" spans="1:11" x14ac:dyDescent="0.35">
      <c r="A3" s="26" t="s">
        <v>202</v>
      </c>
      <c r="B3" s="26" t="s">
        <v>599</v>
      </c>
      <c r="C3" s="28" t="s">
        <v>602</v>
      </c>
    </row>
    <row r="4" spans="1:11" x14ac:dyDescent="0.35">
      <c r="A4" t="s">
        <v>323</v>
      </c>
      <c r="B4" s="27">
        <v>22</v>
      </c>
      <c r="C4" s="24">
        <f>SUM(GETPIVOTDATA("Valeur",$A$3,"Valeur","aggressif")/B8)</f>
        <v>0.11055276381909548</v>
      </c>
    </row>
    <row r="5" spans="1:11" x14ac:dyDescent="0.35">
      <c r="A5" t="s">
        <v>601</v>
      </c>
      <c r="B5" s="13">
        <v>56</v>
      </c>
      <c r="C5" s="24">
        <f>GETPIVOTDATA("Valeur",$A$3,"Valeur","dévalorisante /péjoratif")/B8</f>
        <v>0.28140703517587939</v>
      </c>
    </row>
    <row r="6" spans="1:11" x14ac:dyDescent="0.35">
      <c r="A6" t="s">
        <v>9</v>
      </c>
      <c r="B6" s="13">
        <v>121</v>
      </c>
      <c r="C6" s="24">
        <f>GETPIVOTDATA("Valeur",$A$3,"Valeur","neutre")/B8</f>
        <v>0.60804020100502509</v>
      </c>
    </row>
    <row r="8" spans="1:11" x14ac:dyDescent="0.35">
      <c r="A8" s="8" t="s">
        <v>600</v>
      </c>
      <c r="B8">
        <v>199</v>
      </c>
      <c r="C8" s="25">
        <v>1</v>
      </c>
    </row>
  </sheetData>
  <pageMargins left="0.7" right="0.7" top="0.78740157499999996" bottom="0.78740157499999996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A1F45-5C52-4533-AF09-34F1743E843F}">
  <dimension ref="A1:J25"/>
  <sheetViews>
    <sheetView zoomScale="80" zoomScaleNormal="80" workbookViewId="0">
      <selection activeCell="C5" sqref="C5"/>
    </sheetView>
  </sheetViews>
  <sheetFormatPr baseColWidth="10" defaultRowHeight="14.5" x14ac:dyDescent="0.35"/>
  <cols>
    <col min="1" max="1" width="18.54296875" bestFit="1" customWidth="1"/>
    <col min="2" max="2" width="29.26953125" bestFit="1" customWidth="1"/>
  </cols>
  <sheetData>
    <row r="1" spans="1:10" ht="15.5" x14ac:dyDescent="0.35">
      <c r="A1" s="33" t="s">
        <v>611</v>
      </c>
      <c r="B1" s="33"/>
      <c r="C1" s="33"/>
      <c r="D1" s="33"/>
      <c r="E1" s="33"/>
      <c r="F1" s="33"/>
      <c r="G1" s="33"/>
      <c r="H1" s="33"/>
      <c r="I1" s="33"/>
      <c r="J1" s="30"/>
    </row>
    <row r="4" spans="1:10" x14ac:dyDescent="0.35">
      <c r="A4" s="23" t="s">
        <v>426</v>
      </c>
      <c r="B4" t="s">
        <v>333</v>
      </c>
      <c r="C4" s="31" t="s">
        <v>602</v>
      </c>
    </row>
    <row r="5" spans="1:10" x14ac:dyDescent="0.35">
      <c r="A5" s="21" t="s">
        <v>317</v>
      </c>
      <c r="B5" s="34">
        <v>43</v>
      </c>
      <c r="C5" s="35">
        <f>SUM(GETPIVOTDATA("konkretes Beispiel",$A$4,"Domäne/Frames","aggressivité/violence")/B25)</f>
        <v>0.21608040201005024</v>
      </c>
    </row>
    <row r="6" spans="1:10" x14ac:dyDescent="0.35">
      <c r="A6" t="s">
        <v>318</v>
      </c>
      <c r="B6" s="13">
        <v>6</v>
      </c>
      <c r="C6" s="24">
        <f>SUM(GETPIVOTDATA("konkretes Beispiel",$A$4,"Domäne/Frames","amitié")/B25)</f>
        <v>3.015075376884422E-2</v>
      </c>
    </row>
    <row r="7" spans="1:10" x14ac:dyDescent="0.35">
      <c r="A7" t="s">
        <v>255</v>
      </c>
      <c r="B7" s="13">
        <v>3</v>
      </c>
      <c r="C7" s="24">
        <f>SUM(GETPIVOTDATA("konkretes Beispiel",$A$4,"Domäne/Frames","amour")/B25)</f>
        <v>1.507537688442211E-2</v>
      </c>
    </row>
    <row r="8" spans="1:10" x14ac:dyDescent="0.35">
      <c r="A8" t="s">
        <v>294</v>
      </c>
      <c r="B8" s="13">
        <v>1</v>
      </c>
      <c r="C8" s="24">
        <f>SUM(GETPIVOTDATA("konkretes Beispiel",$A$4,"Domäne/Frames","animeaux")/B25)</f>
        <v>5.0251256281407036E-3</v>
      </c>
    </row>
    <row r="9" spans="1:10" x14ac:dyDescent="0.35">
      <c r="A9" s="21" t="s">
        <v>91</v>
      </c>
      <c r="B9" s="34">
        <v>24</v>
      </c>
      <c r="C9" s="35">
        <f>SUM(GETPIVOTDATA("konkretes Beispiel",$A$4,"Domäne/Frames","argent")/B25)</f>
        <v>0.12060301507537688</v>
      </c>
    </row>
    <row r="10" spans="1:10" x14ac:dyDescent="0.35">
      <c r="A10" t="s">
        <v>608</v>
      </c>
      <c r="B10" s="13">
        <v>6</v>
      </c>
      <c r="C10" s="24">
        <f>SUM(GETPIVOTDATA("konkretes Beispiel",$A$4,"Domäne/Frames","corps")/B25)</f>
        <v>3.015075376884422E-2</v>
      </c>
    </row>
    <row r="11" spans="1:10" x14ac:dyDescent="0.35">
      <c r="A11" t="s">
        <v>320</v>
      </c>
      <c r="B11" s="13">
        <v>8</v>
      </c>
      <c r="C11" s="24">
        <f>SUM(GETPIVOTDATA("konkretes Beispiel",$A$4,"Domäne/Frames","drogue/alcool")/B25)</f>
        <v>4.0201005025125629E-2</v>
      </c>
    </row>
    <row r="12" spans="1:10" x14ac:dyDescent="0.35">
      <c r="A12" t="s">
        <v>267</v>
      </c>
      <c r="B12" s="13">
        <v>2</v>
      </c>
      <c r="C12" s="24">
        <f>SUM(GETPIVOTDATA("konkretes Beispiel",$A$4,"Domäne/Frames","éducation")/B25)</f>
        <v>1.0050251256281407E-2</v>
      </c>
    </row>
    <row r="13" spans="1:10" x14ac:dyDescent="0.35">
      <c r="A13" s="21" t="s">
        <v>227</v>
      </c>
      <c r="B13" s="34">
        <v>17</v>
      </c>
      <c r="C13" s="35">
        <f>SUM(GETPIVOTDATA("konkretes Beispiel",$A$4,"Domäne/Frames","famille")/B25)</f>
        <v>8.5427135678391955E-2</v>
      </c>
    </row>
    <row r="14" spans="1:10" x14ac:dyDescent="0.35">
      <c r="A14" t="s">
        <v>575</v>
      </c>
      <c r="B14" s="13">
        <v>2</v>
      </c>
      <c r="C14" s="24">
        <f>SUM(GETPIVOTDATA("konkretes Beispiel",$A$4,"Domäne/Frames","femme")/B25)</f>
        <v>1.0050251256281407E-2</v>
      </c>
    </row>
    <row r="15" spans="1:10" x14ac:dyDescent="0.35">
      <c r="A15" t="s">
        <v>240</v>
      </c>
      <c r="B15" s="13">
        <v>3</v>
      </c>
      <c r="C15" s="24">
        <f>SUM(GETPIVOTDATA("konkretes Beispiel",$A$4,"Domäne/Frames","lieu")/B25)</f>
        <v>1.507537688442211E-2</v>
      </c>
    </row>
    <row r="16" spans="1:10" x14ac:dyDescent="0.35">
      <c r="A16" t="s">
        <v>321</v>
      </c>
      <c r="B16" s="13">
        <v>3</v>
      </c>
      <c r="C16" s="24">
        <f>SUM(GETPIVOTDATA("konkretes Beispiel",$A$4,"Domäne/Frames","mode")/B25)</f>
        <v>1.507537688442211E-2</v>
      </c>
    </row>
    <row r="17" spans="1:3" x14ac:dyDescent="0.35">
      <c r="A17" s="21" t="s">
        <v>162</v>
      </c>
      <c r="B17" s="34">
        <v>20</v>
      </c>
      <c r="C17" s="35">
        <f>SUM(GETPIVOTDATA("konkretes Beispiel",$A$4,"Domäne/Frames","musique")/B25)</f>
        <v>0.10050251256281408</v>
      </c>
    </row>
    <row r="18" spans="1:3" x14ac:dyDescent="0.35">
      <c r="A18" t="s">
        <v>221</v>
      </c>
      <c r="B18" s="13">
        <v>9</v>
      </c>
      <c r="C18" s="24">
        <f>SUM(GETPIVOTDATA("konkretes Beispiel",$A$4,"Domäne/Frames","prison/loi/autorité")/B25)</f>
        <v>4.5226130653266333E-2</v>
      </c>
    </row>
    <row r="19" spans="1:3" x14ac:dyDescent="0.35">
      <c r="A19" s="21" t="s">
        <v>281</v>
      </c>
      <c r="B19" s="34">
        <v>16</v>
      </c>
      <c r="C19" s="35">
        <f>SUM(GETPIVOTDATA("konkretes Beispiel",$A$4,"Domäne/Frames","sentiment")/B25)</f>
        <v>8.0402010050251257E-2</v>
      </c>
    </row>
    <row r="20" spans="1:3" x14ac:dyDescent="0.35">
      <c r="A20" t="s">
        <v>322</v>
      </c>
      <c r="B20" s="13">
        <v>8</v>
      </c>
      <c r="C20" s="24">
        <f>SUM(GETPIVOTDATA("konkretes Beispiel",$A$4,"Domäne/Frames","sexualité")/B25)</f>
        <v>4.0201005025125629E-2</v>
      </c>
    </row>
    <row r="21" spans="1:3" x14ac:dyDescent="0.35">
      <c r="A21" s="21" t="s">
        <v>316</v>
      </c>
      <c r="B21" s="34">
        <v>18</v>
      </c>
      <c r="C21" s="35">
        <f>SUM(GETPIVOTDATA("konkretes Beispiel",$A$4,"Domäne/Frames","société")/B25)</f>
        <v>9.0452261306532666E-2</v>
      </c>
    </row>
    <row r="22" spans="1:3" x14ac:dyDescent="0.35">
      <c r="A22" t="s">
        <v>319</v>
      </c>
      <c r="B22" s="13">
        <v>4</v>
      </c>
      <c r="C22" s="24">
        <f>SUM(GETPIVOTDATA("konkretes Beispiel",$A$4,"Domäne/Frames","sport")/B25)</f>
        <v>2.0100502512562814E-2</v>
      </c>
    </row>
    <row r="23" spans="1:3" x14ac:dyDescent="0.35">
      <c r="A23" t="s">
        <v>609</v>
      </c>
      <c r="B23" s="13">
        <v>6</v>
      </c>
      <c r="C23" s="24">
        <f>SUM(GETPIVOTDATA("konkretes Beispiel",$A$4,"Domäne/Frames","travail")/B25)</f>
        <v>3.015075376884422E-2</v>
      </c>
    </row>
    <row r="25" spans="1:3" x14ac:dyDescent="0.35">
      <c r="A25" s="8" t="s">
        <v>600</v>
      </c>
      <c r="B25">
        <v>199</v>
      </c>
      <c r="C25" s="25">
        <v>1</v>
      </c>
    </row>
  </sheetData>
  <pageMargins left="0.7" right="0.7" top="0.78740157499999996" bottom="0.78740157499999996" header="0.3" footer="0.3"/>
  <pageSetup paperSize="9" orientation="portrait" horizontalDpi="300" verticalDpi="30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35728-D1CE-4DB1-9792-3C98FD1D2898}">
  <dimension ref="A1:H18"/>
  <sheetViews>
    <sheetView workbookViewId="0">
      <selection sqref="A1:XFD1"/>
    </sheetView>
  </sheetViews>
  <sheetFormatPr baseColWidth="10" defaultRowHeight="14.5" x14ac:dyDescent="0.35"/>
  <cols>
    <col min="1" max="1" width="39.26953125" bestFit="1" customWidth="1"/>
    <col min="2" max="2" width="39.54296875" bestFit="1" customWidth="1"/>
  </cols>
  <sheetData>
    <row r="1" spans="1:8" ht="18.5" x14ac:dyDescent="0.45">
      <c r="A1" s="32" t="s">
        <v>613</v>
      </c>
      <c r="B1" s="30"/>
      <c r="C1" s="30"/>
      <c r="D1" s="30"/>
      <c r="E1" s="30"/>
      <c r="F1" s="30"/>
      <c r="G1" s="30"/>
      <c r="H1" s="30"/>
    </row>
    <row r="3" spans="1:8" x14ac:dyDescent="0.35">
      <c r="A3" s="23" t="s">
        <v>330</v>
      </c>
      <c r="B3" t="s">
        <v>622</v>
      </c>
    </row>
    <row r="4" spans="1:8" x14ac:dyDescent="0.35">
      <c r="A4" s="21" t="s">
        <v>249</v>
      </c>
      <c r="B4" s="34">
        <v>47</v>
      </c>
    </row>
    <row r="5" spans="1:8" x14ac:dyDescent="0.35">
      <c r="A5" t="s">
        <v>296</v>
      </c>
      <c r="B5" s="13">
        <v>3</v>
      </c>
    </row>
    <row r="6" spans="1:8" x14ac:dyDescent="0.35">
      <c r="A6" s="21" t="s">
        <v>232</v>
      </c>
      <c r="B6" s="34">
        <v>47</v>
      </c>
    </row>
    <row r="7" spans="1:8" x14ac:dyDescent="0.35">
      <c r="A7" t="s">
        <v>569</v>
      </c>
      <c r="B7" s="13">
        <v>1</v>
      </c>
    </row>
    <row r="8" spans="1:8" x14ac:dyDescent="0.35">
      <c r="A8" t="s">
        <v>532</v>
      </c>
      <c r="B8" s="13">
        <v>1</v>
      </c>
    </row>
    <row r="9" spans="1:8" x14ac:dyDescent="0.35">
      <c r="A9" t="s">
        <v>445</v>
      </c>
      <c r="B9" s="13">
        <v>1</v>
      </c>
    </row>
    <row r="10" spans="1:8" x14ac:dyDescent="0.35">
      <c r="A10" s="21" t="s">
        <v>192</v>
      </c>
      <c r="B10" s="34">
        <v>43</v>
      </c>
    </row>
    <row r="11" spans="1:8" x14ac:dyDescent="0.35">
      <c r="A11" s="26" t="s">
        <v>157</v>
      </c>
      <c r="B11" s="27">
        <v>19</v>
      </c>
    </row>
    <row r="12" spans="1:8" x14ac:dyDescent="0.35">
      <c r="A12" t="s">
        <v>554</v>
      </c>
      <c r="B12" s="13">
        <v>1</v>
      </c>
    </row>
    <row r="13" spans="1:8" x14ac:dyDescent="0.35">
      <c r="A13" t="s">
        <v>492</v>
      </c>
      <c r="B13" s="13">
        <v>1</v>
      </c>
    </row>
    <row r="14" spans="1:8" x14ac:dyDescent="0.35">
      <c r="A14" t="s">
        <v>458</v>
      </c>
      <c r="B14" s="13">
        <v>1</v>
      </c>
    </row>
    <row r="15" spans="1:8" x14ac:dyDescent="0.35">
      <c r="A15" t="s">
        <v>500</v>
      </c>
      <c r="B15" s="13">
        <v>2</v>
      </c>
    </row>
    <row r="16" spans="1:8" x14ac:dyDescent="0.35">
      <c r="A16" s="21" t="s">
        <v>193</v>
      </c>
      <c r="B16" s="34">
        <v>32</v>
      </c>
    </row>
    <row r="18" spans="1:2" x14ac:dyDescent="0.35">
      <c r="A18" s="8" t="s">
        <v>612</v>
      </c>
      <c r="B18">
        <v>199</v>
      </c>
    </row>
  </sheetData>
  <pageMargins left="0.7" right="0.7" top="0.78740157499999996" bottom="0.78740157499999996" header="0.3" footer="0.3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F02912-A446-478C-B4E4-065089E31C6B}">
  <dimension ref="A1:I36"/>
  <sheetViews>
    <sheetView topLeftCell="A19" zoomScale="80" zoomScaleNormal="80" workbookViewId="0">
      <selection activeCell="I36" sqref="I36"/>
    </sheetView>
  </sheetViews>
  <sheetFormatPr baseColWidth="10" defaultRowHeight="14.5" x14ac:dyDescent="0.35"/>
  <cols>
    <col min="1" max="1" width="25" bestFit="1" customWidth="1"/>
    <col min="2" max="2" width="35.26953125" customWidth="1"/>
    <col min="3" max="3" width="27.7265625" bestFit="1" customWidth="1"/>
    <col min="4" max="4" width="15.54296875" customWidth="1"/>
    <col min="5" max="5" width="16.1796875" bestFit="1" customWidth="1"/>
    <col min="6" max="6" width="20.36328125" bestFit="1" customWidth="1"/>
    <col min="7" max="7" width="20" bestFit="1" customWidth="1"/>
    <col min="8" max="8" width="16.1796875" bestFit="1" customWidth="1"/>
    <col min="9" max="9" width="45.1796875" bestFit="1" customWidth="1"/>
    <col min="10" max="10" width="25.6328125" customWidth="1"/>
  </cols>
  <sheetData>
    <row r="1" spans="1:9" x14ac:dyDescent="0.35">
      <c r="A1" s="9" t="s">
        <v>4</v>
      </c>
    </row>
    <row r="3" spans="1:9" x14ac:dyDescent="0.35">
      <c r="A3" s="9" t="s">
        <v>8</v>
      </c>
      <c r="B3" s="9" t="s">
        <v>636</v>
      </c>
      <c r="C3" s="9" t="s">
        <v>615</v>
      </c>
      <c r="D3" s="9" t="s">
        <v>5</v>
      </c>
      <c r="E3" s="9" t="s">
        <v>3</v>
      </c>
      <c r="F3" s="9" t="s">
        <v>202</v>
      </c>
      <c r="G3" s="9" t="s">
        <v>314</v>
      </c>
      <c r="H3" s="9" t="s">
        <v>592</v>
      </c>
      <c r="I3" s="9" t="s">
        <v>10</v>
      </c>
    </row>
    <row r="4" spans="1:9" x14ac:dyDescent="0.35">
      <c r="A4" s="20" t="s">
        <v>375</v>
      </c>
      <c r="C4" t="s">
        <v>616</v>
      </c>
      <c r="D4" t="s">
        <v>200</v>
      </c>
      <c r="E4" t="s">
        <v>576</v>
      </c>
      <c r="F4" t="s">
        <v>9</v>
      </c>
      <c r="G4" t="s">
        <v>227</v>
      </c>
      <c r="H4" s="1" t="s">
        <v>160</v>
      </c>
      <c r="I4" t="s">
        <v>246</v>
      </c>
    </row>
    <row r="5" spans="1:9" x14ac:dyDescent="0.35">
      <c r="A5" s="20" t="s">
        <v>382</v>
      </c>
      <c r="C5" t="s">
        <v>616</v>
      </c>
      <c r="D5" t="s">
        <v>7</v>
      </c>
      <c r="E5" t="s">
        <v>577</v>
      </c>
      <c r="F5" t="s">
        <v>9</v>
      </c>
      <c r="G5" s="20" t="s">
        <v>255</v>
      </c>
      <c r="H5" s="1" t="s">
        <v>160</v>
      </c>
      <c r="I5" t="s">
        <v>246</v>
      </c>
    </row>
    <row r="6" spans="1:9" x14ac:dyDescent="0.35">
      <c r="A6" s="20" t="s">
        <v>422</v>
      </c>
      <c r="C6" t="s">
        <v>616</v>
      </c>
      <c r="D6" t="s">
        <v>7</v>
      </c>
      <c r="E6" t="s">
        <v>588</v>
      </c>
      <c r="F6" t="s">
        <v>9</v>
      </c>
      <c r="G6" t="s">
        <v>281</v>
      </c>
      <c r="H6" t="s">
        <v>160</v>
      </c>
      <c r="I6" t="s">
        <v>246</v>
      </c>
    </row>
    <row r="7" spans="1:9" x14ac:dyDescent="0.35">
      <c r="A7" s="20" t="s">
        <v>384</v>
      </c>
      <c r="C7" t="s">
        <v>616</v>
      </c>
      <c r="D7" t="s">
        <v>6</v>
      </c>
      <c r="E7" t="s">
        <v>580</v>
      </c>
      <c r="F7" t="s">
        <v>323</v>
      </c>
      <c r="G7" s="20" t="s">
        <v>227</v>
      </c>
      <c r="H7" s="1" t="s">
        <v>160</v>
      </c>
      <c r="I7" t="s">
        <v>246</v>
      </c>
    </row>
    <row r="8" spans="1:9" x14ac:dyDescent="0.35">
      <c r="A8" s="20" t="s">
        <v>374</v>
      </c>
      <c r="C8" t="s">
        <v>616</v>
      </c>
      <c r="D8" t="s">
        <v>200</v>
      </c>
      <c r="E8" t="s">
        <v>578</v>
      </c>
      <c r="F8" t="s">
        <v>323</v>
      </c>
      <c r="G8" s="19" t="s">
        <v>317</v>
      </c>
      <c r="H8" s="1" t="s">
        <v>160</v>
      </c>
      <c r="I8" t="s">
        <v>161</v>
      </c>
    </row>
    <row r="9" spans="1:9" x14ac:dyDescent="0.35">
      <c r="A9" s="20" t="s">
        <v>412</v>
      </c>
      <c r="C9" t="s">
        <v>616</v>
      </c>
      <c r="D9" t="s">
        <v>7</v>
      </c>
      <c r="E9" t="s">
        <v>583</v>
      </c>
      <c r="F9" t="s">
        <v>9</v>
      </c>
      <c r="G9" t="s">
        <v>316</v>
      </c>
      <c r="H9" t="s">
        <v>160</v>
      </c>
      <c r="I9" s="5" t="s">
        <v>246</v>
      </c>
    </row>
    <row r="10" spans="1:9" x14ac:dyDescent="0.35">
      <c r="A10" s="20" t="s">
        <v>424</v>
      </c>
      <c r="C10" t="s">
        <v>616</v>
      </c>
      <c r="D10" t="s">
        <v>7</v>
      </c>
      <c r="E10" t="s">
        <v>589</v>
      </c>
      <c r="F10" t="s">
        <v>9</v>
      </c>
      <c r="G10" t="s">
        <v>318</v>
      </c>
      <c r="H10" t="s">
        <v>160</v>
      </c>
      <c r="I10" t="s">
        <v>246</v>
      </c>
    </row>
    <row r="11" spans="1:9" x14ac:dyDescent="0.35">
      <c r="A11" s="20" t="s">
        <v>383</v>
      </c>
      <c r="C11" t="s">
        <v>616</v>
      </c>
      <c r="D11" t="s">
        <v>6</v>
      </c>
      <c r="E11" t="s">
        <v>508</v>
      </c>
      <c r="F11" t="s">
        <v>9</v>
      </c>
      <c r="G11" s="4" t="s">
        <v>608</v>
      </c>
      <c r="H11" s="1" t="s">
        <v>160</v>
      </c>
      <c r="I11" t="s">
        <v>246</v>
      </c>
    </row>
    <row r="12" spans="1:9" x14ac:dyDescent="0.35">
      <c r="A12" s="20" t="s">
        <v>379</v>
      </c>
      <c r="C12" t="s">
        <v>616</v>
      </c>
      <c r="D12" t="s">
        <v>7</v>
      </c>
      <c r="E12" t="s">
        <v>579</v>
      </c>
      <c r="F12" t="s">
        <v>323</v>
      </c>
      <c r="G12" t="s">
        <v>317</v>
      </c>
      <c r="H12" s="1" t="s">
        <v>160</v>
      </c>
      <c r="I12" t="s">
        <v>246</v>
      </c>
    </row>
    <row r="13" spans="1:9" x14ac:dyDescent="0.35">
      <c r="A13" s="20" t="s">
        <v>376</v>
      </c>
      <c r="C13" t="s">
        <v>616</v>
      </c>
      <c r="D13" t="s">
        <v>6</v>
      </c>
      <c r="E13" t="s">
        <v>196</v>
      </c>
      <c r="F13" t="s">
        <v>9</v>
      </c>
      <c r="G13" t="s">
        <v>227</v>
      </c>
      <c r="H13" s="1" t="s">
        <v>160</v>
      </c>
      <c r="I13" t="s">
        <v>161</v>
      </c>
    </row>
    <row r="14" spans="1:9" x14ac:dyDescent="0.35">
      <c r="A14" t="s">
        <v>617</v>
      </c>
      <c r="B14" t="s">
        <v>633</v>
      </c>
      <c r="C14" t="s">
        <v>629</v>
      </c>
      <c r="D14" t="s">
        <v>6</v>
      </c>
      <c r="E14" t="s">
        <v>220</v>
      </c>
      <c r="F14" t="s">
        <v>627</v>
      </c>
      <c r="G14" t="s">
        <v>221</v>
      </c>
      <c r="H14" s="1" t="s">
        <v>429</v>
      </c>
      <c r="I14" t="s">
        <v>222</v>
      </c>
    </row>
    <row r="15" spans="1:9" x14ac:dyDescent="0.35">
      <c r="A15" s="20" t="s">
        <v>408</v>
      </c>
      <c r="C15" t="s">
        <v>616</v>
      </c>
      <c r="D15" t="s">
        <v>7</v>
      </c>
      <c r="E15" t="s">
        <v>582</v>
      </c>
      <c r="F15" t="s">
        <v>9</v>
      </c>
      <c r="G15" t="s">
        <v>593</v>
      </c>
      <c r="H15" t="s">
        <v>160</v>
      </c>
      <c r="I15" t="s">
        <v>246</v>
      </c>
    </row>
    <row r="16" spans="1:9" x14ac:dyDescent="0.35">
      <c r="A16" t="s">
        <v>352</v>
      </c>
      <c r="B16" t="s">
        <v>634</v>
      </c>
      <c r="C16" t="s">
        <v>315</v>
      </c>
      <c r="D16" t="s">
        <v>591</v>
      </c>
      <c r="E16" t="s">
        <v>575</v>
      </c>
      <c r="F16" t="s">
        <v>627</v>
      </c>
      <c r="G16" t="s">
        <v>322</v>
      </c>
      <c r="H16" s="1" t="s">
        <v>429</v>
      </c>
      <c r="I16" t="s">
        <v>222</v>
      </c>
    </row>
    <row r="17" spans="1:9" x14ac:dyDescent="0.35">
      <c r="A17" t="s">
        <v>286</v>
      </c>
      <c r="C17" t="s">
        <v>616</v>
      </c>
      <c r="D17" t="s">
        <v>7</v>
      </c>
      <c r="E17" t="s">
        <v>285</v>
      </c>
      <c r="F17" t="s">
        <v>9</v>
      </c>
      <c r="G17" t="s">
        <v>240</v>
      </c>
      <c r="H17" t="s">
        <v>160</v>
      </c>
      <c r="I17" t="s">
        <v>246</v>
      </c>
    </row>
    <row r="18" spans="1:9" x14ac:dyDescent="0.35">
      <c r="A18" t="s">
        <v>337</v>
      </c>
      <c r="C18" t="s">
        <v>315</v>
      </c>
      <c r="D18" t="s">
        <v>6</v>
      </c>
      <c r="E18" t="s">
        <v>433</v>
      </c>
      <c r="F18" t="s">
        <v>9</v>
      </c>
      <c r="G18" t="s">
        <v>281</v>
      </c>
      <c r="H18" t="s">
        <v>160</v>
      </c>
      <c r="I18" t="s">
        <v>539</v>
      </c>
    </row>
    <row r="19" spans="1:9" x14ac:dyDescent="0.35">
      <c r="A19" s="20" t="s">
        <v>417</v>
      </c>
      <c r="C19" t="s">
        <v>629</v>
      </c>
      <c r="D19" t="s">
        <v>7</v>
      </c>
      <c r="E19" t="s">
        <v>585</v>
      </c>
      <c r="F19" t="s">
        <v>9</v>
      </c>
      <c r="G19" t="s">
        <v>322</v>
      </c>
      <c r="H19" t="s">
        <v>160</v>
      </c>
      <c r="I19" t="s">
        <v>161</v>
      </c>
    </row>
    <row r="20" spans="1:9" x14ac:dyDescent="0.35">
      <c r="A20" s="20" t="s">
        <v>595</v>
      </c>
      <c r="C20" t="s">
        <v>616</v>
      </c>
      <c r="D20" t="s">
        <v>7</v>
      </c>
      <c r="E20" t="s">
        <v>618</v>
      </c>
      <c r="F20" t="s">
        <v>9</v>
      </c>
      <c r="G20" t="s">
        <v>255</v>
      </c>
      <c r="H20" t="s">
        <v>160</v>
      </c>
      <c r="I20" t="s">
        <v>246</v>
      </c>
    </row>
    <row r="21" spans="1:9" x14ac:dyDescent="0.35">
      <c r="A21" s="20" t="s">
        <v>425</v>
      </c>
      <c r="B21" t="s">
        <v>632</v>
      </c>
      <c r="C21" t="s">
        <v>631</v>
      </c>
      <c r="D21" t="s">
        <v>7</v>
      </c>
      <c r="E21" t="s">
        <v>590</v>
      </c>
      <c r="F21" t="s">
        <v>9</v>
      </c>
      <c r="G21" t="s">
        <v>227</v>
      </c>
      <c r="H21" t="s">
        <v>160</v>
      </c>
      <c r="I21" t="s">
        <v>246</v>
      </c>
    </row>
    <row r="22" spans="1:9" x14ac:dyDescent="0.35">
      <c r="A22" t="s">
        <v>299</v>
      </c>
      <c r="B22" t="s">
        <v>635</v>
      </c>
      <c r="C22" t="s">
        <v>631</v>
      </c>
      <c r="D22" t="s">
        <v>7</v>
      </c>
      <c r="E22" t="s">
        <v>301</v>
      </c>
      <c r="F22" t="s">
        <v>9</v>
      </c>
      <c r="G22" t="s">
        <v>162</v>
      </c>
      <c r="H22" t="s">
        <v>160</v>
      </c>
      <c r="I22" t="s">
        <v>161</v>
      </c>
    </row>
    <row r="23" spans="1:9" x14ac:dyDescent="0.35">
      <c r="A23" t="s">
        <v>105</v>
      </c>
      <c r="C23" t="s">
        <v>616</v>
      </c>
      <c r="D23" t="s">
        <v>7</v>
      </c>
      <c r="E23" t="s">
        <v>162</v>
      </c>
      <c r="F23" t="s">
        <v>9</v>
      </c>
      <c r="G23" t="s">
        <v>162</v>
      </c>
      <c r="H23" t="s">
        <v>194</v>
      </c>
      <c r="I23" t="s">
        <v>246</v>
      </c>
    </row>
    <row r="24" spans="1:9" x14ac:dyDescent="0.35">
      <c r="A24" s="20" t="s">
        <v>392</v>
      </c>
      <c r="C24" t="s">
        <v>616</v>
      </c>
      <c r="D24" t="s">
        <v>7</v>
      </c>
      <c r="E24" t="s">
        <v>581</v>
      </c>
      <c r="F24" t="s">
        <v>9</v>
      </c>
      <c r="G24" s="19" t="s">
        <v>317</v>
      </c>
      <c r="H24" t="s">
        <v>160</v>
      </c>
      <c r="I24" t="s">
        <v>161</v>
      </c>
    </row>
    <row r="25" spans="1:9" x14ac:dyDescent="0.35">
      <c r="A25" s="20" t="s">
        <v>368</v>
      </c>
      <c r="C25" t="s">
        <v>616</v>
      </c>
      <c r="D25" t="s">
        <v>7</v>
      </c>
      <c r="E25" t="s">
        <v>366</v>
      </c>
      <c r="F25" s="20" t="s">
        <v>323</v>
      </c>
      <c r="G25" s="20" t="s">
        <v>317</v>
      </c>
      <c r="H25" s="1" t="s">
        <v>160</v>
      </c>
      <c r="I25" t="s">
        <v>246</v>
      </c>
    </row>
    <row r="26" spans="1:9" x14ac:dyDescent="0.35">
      <c r="A26" s="20" t="s">
        <v>414</v>
      </c>
      <c r="C26" t="s">
        <v>629</v>
      </c>
      <c r="D26" t="s">
        <v>7</v>
      </c>
      <c r="E26" t="s">
        <v>584</v>
      </c>
      <c r="F26" t="s">
        <v>323</v>
      </c>
      <c r="G26" s="12" t="s">
        <v>320</v>
      </c>
      <c r="H26" t="s">
        <v>160</v>
      </c>
      <c r="I26" t="s">
        <v>161</v>
      </c>
    </row>
    <row r="27" spans="1:9" x14ac:dyDescent="0.35">
      <c r="A27" t="s">
        <v>628</v>
      </c>
      <c r="C27" t="s">
        <v>631</v>
      </c>
      <c r="D27" t="s">
        <v>7</v>
      </c>
      <c r="E27" t="s">
        <v>257</v>
      </c>
      <c r="F27" t="s">
        <v>627</v>
      </c>
      <c r="G27" t="s">
        <v>317</v>
      </c>
      <c r="H27" t="s">
        <v>160</v>
      </c>
      <c r="I27" t="s">
        <v>195</v>
      </c>
    </row>
    <row r="28" spans="1:9" x14ac:dyDescent="0.35">
      <c r="A28" t="s">
        <v>199</v>
      </c>
      <c r="C28" t="s">
        <v>616</v>
      </c>
      <c r="D28" t="s">
        <v>200</v>
      </c>
      <c r="E28" t="s">
        <v>201</v>
      </c>
      <c r="F28" t="s">
        <v>9</v>
      </c>
      <c r="G28" t="s">
        <v>221</v>
      </c>
      <c r="H28" t="s">
        <v>160</v>
      </c>
      <c r="I28" t="s">
        <v>246</v>
      </c>
    </row>
    <row r="29" spans="1:9" x14ac:dyDescent="0.35">
      <c r="A29" s="20" t="s">
        <v>391</v>
      </c>
      <c r="C29" t="s">
        <v>616</v>
      </c>
      <c r="D29" t="s">
        <v>7</v>
      </c>
      <c r="E29" t="s">
        <v>521</v>
      </c>
      <c r="F29" t="s">
        <v>9</v>
      </c>
      <c r="G29" t="s">
        <v>240</v>
      </c>
      <c r="H29" t="s">
        <v>160</v>
      </c>
      <c r="I29" t="s">
        <v>246</v>
      </c>
    </row>
    <row r="30" spans="1:9" x14ac:dyDescent="0.35">
      <c r="A30" s="20" t="s">
        <v>390</v>
      </c>
      <c r="C30" t="s">
        <v>616</v>
      </c>
      <c r="D30" t="s">
        <v>7</v>
      </c>
      <c r="E30" t="s">
        <v>520</v>
      </c>
      <c r="F30" t="s">
        <v>9</v>
      </c>
      <c r="G30" t="s">
        <v>227</v>
      </c>
      <c r="H30" t="s">
        <v>160</v>
      </c>
      <c r="I30" t="s">
        <v>246</v>
      </c>
    </row>
    <row r="31" spans="1:9" x14ac:dyDescent="0.35">
      <c r="A31" s="20" t="s">
        <v>421</v>
      </c>
      <c r="C31" t="s">
        <v>616</v>
      </c>
      <c r="D31" t="s">
        <v>7</v>
      </c>
      <c r="E31" t="s">
        <v>587</v>
      </c>
      <c r="F31" t="s">
        <v>9</v>
      </c>
      <c r="G31" t="s">
        <v>317</v>
      </c>
      <c r="H31" t="s">
        <v>160</v>
      </c>
      <c r="I31" t="s">
        <v>246</v>
      </c>
    </row>
    <row r="32" spans="1:9" x14ac:dyDescent="0.35">
      <c r="A32" t="s">
        <v>121</v>
      </c>
      <c r="C32" t="s">
        <v>616</v>
      </c>
      <c r="D32" t="s">
        <v>7</v>
      </c>
      <c r="E32" t="s">
        <v>245</v>
      </c>
      <c r="F32" t="s">
        <v>9</v>
      </c>
      <c r="G32" s="4" t="s">
        <v>316</v>
      </c>
      <c r="H32" t="s">
        <v>160</v>
      </c>
      <c r="I32" t="s">
        <v>246</v>
      </c>
    </row>
    <row r="33" spans="1:9" x14ac:dyDescent="0.35">
      <c r="A33" s="20" t="s">
        <v>419</v>
      </c>
      <c r="C33" t="s">
        <v>629</v>
      </c>
      <c r="D33" t="s">
        <v>7</v>
      </c>
      <c r="E33" t="s">
        <v>586</v>
      </c>
      <c r="F33" t="s">
        <v>323</v>
      </c>
      <c r="G33" t="s">
        <v>317</v>
      </c>
      <c r="H33" t="s">
        <v>160</v>
      </c>
      <c r="I33" t="s">
        <v>161</v>
      </c>
    </row>
    <row r="34" spans="1:9" x14ac:dyDescent="0.35">
      <c r="A34" s="20" t="s">
        <v>363</v>
      </c>
      <c r="B34" t="s">
        <v>630</v>
      </c>
      <c r="C34" t="s">
        <v>315</v>
      </c>
      <c r="D34" t="s">
        <v>591</v>
      </c>
      <c r="E34" t="s">
        <v>614</v>
      </c>
      <c r="F34" t="s">
        <v>9</v>
      </c>
      <c r="G34" t="s">
        <v>162</v>
      </c>
      <c r="H34" t="s">
        <v>160</v>
      </c>
      <c r="I34" t="s">
        <v>539</v>
      </c>
    </row>
    <row r="36" spans="1:9" ht="72.5" x14ac:dyDescent="0.35">
      <c r="I36" s="1" t="s">
        <v>655</v>
      </c>
    </row>
  </sheetData>
  <autoFilter ref="A3:I34" xr:uid="{5B5A723A-FE92-468D-A4C9-73A7FF2CC37C}">
    <sortState xmlns:xlrd2="http://schemas.microsoft.com/office/spreadsheetml/2017/richdata2" ref="A4:I34">
      <sortCondition ref="A3:A34"/>
    </sortState>
  </autoFilter>
  <hyperlinks>
    <hyperlink ref="B22" r:id="rId1" tooltip="Annexe:Prononciation/français" display="https://fr.wiktionary.org/wiki/Annexe:Prononciation/fran%C3%A7ais" xr:uid="{3AE12BAB-FC18-4BFB-9287-04A17807FD7E}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E18C7-428D-44A4-BB86-8739B48C78C2}">
  <dimension ref="A3:C7"/>
  <sheetViews>
    <sheetView workbookViewId="0">
      <selection activeCell="C4" sqref="C4"/>
    </sheetView>
  </sheetViews>
  <sheetFormatPr baseColWidth="10" defaultRowHeight="14.5" x14ac:dyDescent="0.35"/>
  <cols>
    <col min="1" max="1" width="26.7265625" bestFit="1" customWidth="1"/>
    <col min="2" max="2" width="39.6328125" bestFit="1" customWidth="1"/>
  </cols>
  <sheetData>
    <row r="3" spans="1:3" x14ac:dyDescent="0.35">
      <c r="A3" s="23" t="s">
        <v>643</v>
      </c>
      <c r="B3" t="s">
        <v>642</v>
      </c>
    </row>
    <row r="4" spans="1:3" x14ac:dyDescent="0.35">
      <c r="A4" t="s">
        <v>160</v>
      </c>
      <c r="B4" s="13">
        <v>28</v>
      </c>
      <c r="C4" s="24">
        <f>SUM(GETPIVOTDATA("Type de lexemes verlanisé",$A$3,"Régistre bzw. Sprachebenen","argotique")/B7)</f>
        <v>0.90322580645161288</v>
      </c>
    </row>
    <row r="5" spans="1:3" x14ac:dyDescent="0.35">
      <c r="A5" t="s">
        <v>194</v>
      </c>
      <c r="B5" s="13">
        <v>1</v>
      </c>
    </row>
    <row r="6" spans="1:3" x14ac:dyDescent="0.35">
      <c r="A6" t="s">
        <v>429</v>
      </c>
      <c r="B6" s="13">
        <v>2</v>
      </c>
    </row>
    <row r="7" spans="1:3" x14ac:dyDescent="0.35">
      <c r="A7" s="8" t="s">
        <v>600</v>
      </c>
      <c r="B7" s="13">
        <v>31</v>
      </c>
    </row>
  </sheetData>
  <pageMargins left="0.7" right="0.7" top="0.78740157499999996" bottom="0.78740157499999996" header="0.3" footer="0.3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286DB6-5CC9-497D-BF45-6AB2DF264BEB}">
  <dimension ref="A3:B7"/>
  <sheetViews>
    <sheetView workbookViewId="0">
      <selection activeCell="F10" sqref="F10"/>
    </sheetView>
  </sheetViews>
  <sheetFormatPr baseColWidth="10" defaultRowHeight="14.5" x14ac:dyDescent="0.35"/>
  <cols>
    <col min="1" max="1" width="12.54296875" bestFit="1" customWidth="1"/>
    <col min="2" max="2" width="34.81640625" bestFit="1" customWidth="1"/>
  </cols>
  <sheetData>
    <row r="3" spans="1:2" x14ac:dyDescent="0.35">
      <c r="A3" s="23" t="s">
        <v>5</v>
      </c>
      <c r="B3" t="s">
        <v>641</v>
      </c>
    </row>
    <row r="4" spans="1:2" x14ac:dyDescent="0.35">
      <c r="A4" t="s">
        <v>200</v>
      </c>
      <c r="B4" s="13">
        <v>3</v>
      </c>
    </row>
    <row r="5" spans="1:2" x14ac:dyDescent="0.35">
      <c r="A5" t="s">
        <v>6</v>
      </c>
      <c r="B5" s="13">
        <v>5</v>
      </c>
    </row>
    <row r="6" spans="1:2" x14ac:dyDescent="0.35">
      <c r="A6" t="s">
        <v>591</v>
      </c>
      <c r="B6" s="13">
        <v>2</v>
      </c>
    </row>
    <row r="7" spans="1:2" x14ac:dyDescent="0.35">
      <c r="A7" t="s">
        <v>7</v>
      </c>
      <c r="B7" s="13">
        <v>21</v>
      </c>
    </row>
  </sheetData>
  <pageMargins left="0.7" right="0.7" top="0.78740157499999996" bottom="0.78740157499999996" header="0.3" footer="0.3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73BE73-59D1-4509-96E0-7344DD476A13}">
  <dimension ref="A1:K18"/>
  <sheetViews>
    <sheetView workbookViewId="0">
      <selection activeCell="E21" sqref="E21"/>
    </sheetView>
  </sheetViews>
  <sheetFormatPr baseColWidth="10" defaultRowHeight="14.5" x14ac:dyDescent="0.35"/>
  <cols>
    <col min="1" max="1" width="19.26953125" customWidth="1"/>
    <col min="2" max="2" width="23.54296875" customWidth="1"/>
  </cols>
  <sheetData>
    <row r="1" spans="1:11" x14ac:dyDescent="0.35">
      <c r="A1" s="30" t="s">
        <v>620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1" x14ac:dyDescent="0.35">
      <c r="A2" s="36" t="s">
        <v>619</v>
      </c>
      <c r="B2" s="36"/>
      <c r="C2" s="36"/>
      <c r="D2" s="36"/>
      <c r="E2" s="36"/>
      <c r="F2" s="36"/>
      <c r="G2" s="36"/>
      <c r="H2" s="36"/>
      <c r="I2" s="36"/>
      <c r="J2" s="30"/>
    </row>
    <row r="4" spans="1:11" x14ac:dyDescent="0.35">
      <c r="A4" s="30" t="s">
        <v>314</v>
      </c>
      <c r="B4" s="30" t="s">
        <v>621</v>
      </c>
    </row>
    <row r="5" spans="1:11" x14ac:dyDescent="0.35">
      <c r="A5" s="21" t="s">
        <v>317</v>
      </c>
      <c r="B5" s="34">
        <v>7</v>
      </c>
      <c r="J5" s="24"/>
    </row>
    <row r="6" spans="1:11" x14ac:dyDescent="0.35">
      <c r="A6" t="s">
        <v>318</v>
      </c>
      <c r="B6" s="13">
        <v>1</v>
      </c>
    </row>
    <row r="7" spans="1:11" x14ac:dyDescent="0.35">
      <c r="A7" t="s">
        <v>255</v>
      </c>
      <c r="B7" s="13">
        <v>2</v>
      </c>
    </row>
    <row r="8" spans="1:11" x14ac:dyDescent="0.35">
      <c r="A8" t="s">
        <v>608</v>
      </c>
      <c r="B8" s="13">
        <v>1</v>
      </c>
    </row>
    <row r="9" spans="1:11" x14ac:dyDescent="0.35">
      <c r="A9" t="s">
        <v>320</v>
      </c>
      <c r="B9" s="13">
        <v>1</v>
      </c>
    </row>
    <row r="10" spans="1:11" x14ac:dyDescent="0.35">
      <c r="A10" s="21" t="s">
        <v>227</v>
      </c>
      <c r="B10" s="34">
        <v>5</v>
      </c>
    </row>
    <row r="11" spans="1:11" x14ac:dyDescent="0.35">
      <c r="A11" t="s">
        <v>240</v>
      </c>
      <c r="B11" s="13">
        <v>2</v>
      </c>
    </row>
    <row r="12" spans="1:11" x14ac:dyDescent="0.35">
      <c r="A12" s="21" t="s">
        <v>162</v>
      </c>
      <c r="B12" s="34">
        <v>3</v>
      </c>
    </row>
    <row r="13" spans="1:11" x14ac:dyDescent="0.35">
      <c r="A13" t="s">
        <v>221</v>
      </c>
      <c r="B13" s="13">
        <v>2</v>
      </c>
    </row>
    <row r="14" spans="1:11" x14ac:dyDescent="0.35">
      <c r="A14" t="s">
        <v>281</v>
      </c>
      <c r="B14" s="13">
        <v>2</v>
      </c>
    </row>
    <row r="15" spans="1:11" x14ac:dyDescent="0.35">
      <c r="A15" t="s">
        <v>322</v>
      </c>
      <c r="B15" s="13">
        <v>2</v>
      </c>
    </row>
    <row r="16" spans="1:11" x14ac:dyDescent="0.35">
      <c r="A16" t="s">
        <v>316</v>
      </c>
      <c r="B16" s="13">
        <v>2</v>
      </c>
    </row>
    <row r="17" spans="1:2" x14ac:dyDescent="0.35">
      <c r="A17" t="s">
        <v>593</v>
      </c>
      <c r="B17" s="13">
        <v>1</v>
      </c>
    </row>
    <row r="18" spans="1:2" x14ac:dyDescent="0.35">
      <c r="B18" s="13"/>
    </row>
  </sheetData>
  <pageMargins left="0.7" right="0.7" top="0.78740157499999996" bottom="0.78740157499999996" header="0.3" footer="0.3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DC7212-ADAE-458C-B658-643107E380BF}">
  <dimension ref="A1:L18"/>
  <sheetViews>
    <sheetView workbookViewId="0">
      <selection activeCell="B14" sqref="B14"/>
    </sheetView>
  </sheetViews>
  <sheetFormatPr baseColWidth="10" defaultRowHeight="14.5" x14ac:dyDescent="0.35"/>
  <cols>
    <col min="1" max="1" width="39.26953125" bestFit="1" customWidth="1"/>
    <col min="2" max="2" width="39.54296875" bestFit="1" customWidth="1"/>
  </cols>
  <sheetData>
    <row r="1" spans="1:12" ht="18.5" x14ac:dyDescent="0.45">
      <c r="A1" s="32" t="s">
        <v>623</v>
      </c>
      <c r="B1" s="30"/>
      <c r="C1" s="30"/>
      <c r="D1" s="30"/>
      <c r="E1" s="30"/>
      <c r="F1" s="30"/>
      <c r="G1" s="30"/>
      <c r="H1" s="26"/>
      <c r="I1" s="26"/>
      <c r="J1" s="26"/>
      <c r="K1" s="26"/>
      <c r="L1" s="26"/>
    </row>
    <row r="3" spans="1:12" x14ac:dyDescent="0.35">
      <c r="A3" s="23" t="s">
        <v>330</v>
      </c>
      <c r="B3" t="s">
        <v>622</v>
      </c>
      <c r="C3" s="23"/>
      <c r="D3" s="23"/>
      <c r="E3" s="23"/>
      <c r="F3" s="23"/>
      <c r="G3" s="23"/>
      <c r="H3" s="23"/>
      <c r="I3" s="23"/>
    </row>
    <row r="4" spans="1:12" s="26" customFormat="1" x14ac:dyDescent="0.35">
      <c r="A4" s="26" t="s">
        <v>249</v>
      </c>
      <c r="B4" s="27">
        <v>47</v>
      </c>
      <c r="C4" s="39">
        <f>SUM(GETPIVOTDATA("konkretes Beispiel",$A$3,"Funktionale Kategorien ","anglicisme")/B18)</f>
        <v>0.23618090452261306</v>
      </c>
    </row>
    <row r="5" spans="1:12" x14ac:dyDescent="0.35">
      <c r="A5" t="s">
        <v>296</v>
      </c>
      <c r="B5" s="13">
        <v>3</v>
      </c>
    </row>
    <row r="6" spans="1:12" s="26" customFormat="1" x14ac:dyDescent="0.35">
      <c r="A6" s="26" t="s">
        <v>232</v>
      </c>
      <c r="B6" s="27">
        <v>47</v>
      </c>
      <c r="C6" s="39">
        <f>SUM(GETPIVOTDATA("konkretes Beispiel",$A$3,"Funktionale Kategorien ","apocope")/B18)</f>
        <v>0.23618090452261306</v>
      </c>
    </row>
    <row r="7" spans="1:12" x14ac:dyDescent="0.35">
      <c r="A7" t="s">
        <v>569</v>
      </c>
      <c r="B7" s="13">
        <v>1</v>
      </c>
    </row>
    <row r="8" spans="1:12" x14ac:dyDescent="0.35">
      <c r="A8" t="s">
        <v>532</v>
      </c>
      <c r="B8" s="13">
        <v>1</v>
      </c>
    </row>
    <row r="9" spans="1:12" x14ac:dyDescent="0.35">
      <c r="A9" t="s">
        <v>445</v>
      </c>
      <c r="B9" s="13">
        <v>1</v>
      </c>
    </row>
    <row r="10" spans="1:12" s="26" customFormat="1" x14ac:dyDescent="0.35">
      <c r="A10" s="26" t="s">
        <v>192</v>
      </c>
      <c r="B10" s="27">
        <v>43</v>
      </c>
      <c r="C10" s="40">
        <f>SUM(GETPIVOTDATA("konkretes Beispiel",$A$3,"Funktionale Kategorien ","métaphore")/B18)</f>
        <v>0.21608040201005024</v>
      </c>
    </row>
    <row r="11" spans="1:12" x14ac:dyDescent="0.35">
      <c r="A11" s="26" t="s">
        <v>157</v>
      </c>
      <c r="B11" s="27">
        <v>19</v>
      </c>
    </row>
    <row r="12" spans="1:12" x14ac:dyDescent="0.35">
      <c r="A12" t="s">
        <v>554</v>
      </c>
      <c r="B12" s="13">
        <v>1</v>
      </c>
    </row>
    <row r="13" spans="1:12" x14ac:dyDescent="0.35">
      <c r="A13" t="s">
        <v>492</v>
      </c>
      <c r="B13" s="13">
        <v>1</v>
      </c>
    </row>
    <row r="14" spans="1:12" x14ac:dyDescent="0.35">
      <c r="A14" t="s">
        <v>458</v>
      </c>
      <c r="B14" s="13">
        <v>1</v>
      </c>
    </row>
    <row r="15" spans="1:12" x14ac:dyDescent="0.35">
      <c r="A15" t="s">
        <v>500</v>
      </c>
      <c r="B15" s="13">
        <v>2</v>
      </c>
    </row>
    <row r="16" spans="1:12" x14ac:dyDescent="0.35">
      <c r="A16" s="37" t="s">
        <v>193</v>
      </c>
      <c r="B16" s="38">
        <v>32</v>
      </c>
      <c r="C16" s="24">
        <f>SUM(GETPIVOTDATA("konkretes Beispiel",$A$3,"Funktionale Kategorien ","verlan")/B18)</f>
        <v>0.16080402010050251</v>
      </c>
    </row>
    <row r="18" spans="1:2" x14ac:dyDescent="0.35">
      <c r="A18" s="8" t="s">
        <v>612</v>
      </c>
      <c r="B18">
        <v>199</v>
      </c>
    </row>
  </sheetData>
  <pageMargins left="0.7" right="0.7" top="0.78740157499999996" bottom="0.78740157499999996" header="0.3" footer="0.3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42AB5-F91D-4D9C-A0A2-B7A937D8B771}">
  <dimension ref="A1:H6"/>
  <sheetViews>
    <sheetView workbookViewId="0">
      <selection activeCell="A5" sqref="A5"/>
    </sheetView>
  </sheetViews>
  <sheetFormatPr baseColWidth="10" defaultRowHeight="14.5" x14ac:dyDescent="0.35"/>
  <cols>
    <col min="1" max="1" width="24.54296875" customWidth="1"/>
    <col min="2" max="2" width="38.26953125" bestFit="1" customWidth="1"/>
  </cols>
  <sheetData>
    <row r="1" spans="1:8" ht="15.5" x14ac:dyDescent="0.35">
      <c r="A1" s="33" t="s">
        <v>626</v>
      </c>
      <c r="B1" s="30"/>
      <c r="C1" s="30"/>
      <c r="D1" s="30"/>
      <c r="E1" s="30"/>
      <c r="F1" s="30"/>
      <c r="G1" s="26"/>
      <c r="H1" s="26"/>
    </row>
    <row r="3" spans="1:8" x14ac:dyDescent="0.35">
      <c r="A3" s="30" t="s">
        <v>625</v>
      </c>
      <c r="B3" s="30" t="s">
        <v>624</v>
      </c>
    </row>
    <row r="4" spans="1:8" x14ac:dyDescent="0.35">
      <c r="A4" t="s">
        <v>323</v>
      </c>
      <c r="B4" s="13">
        <v>6</v>
      </c>
    </row>
    <row r="5" spans="1:8" x14ac:dyDescent="0.35">
      <c r="A5" t="s">
        <v>627</v>
      </c>
      <c r="B5" s="13">
        <v>3</v>
      </c>
    </row>
    <row r="6" spans="1:8" x14ac:dyDescent="0.35">
      <c r="A6" t="s">
        <v>9</v>
      </c>
      <c r="B6" s="13">
        <v>22</v>
      </c>
    </row>
  </sheetData>
  <pageMargins left="0.7" right="0.7" top="0.78740157499999996" bottom="0.78740157499999996" header="0.3" footer="0.3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C86622-A0B0-4642-BE08-CAB5FC580CAE}">
  <dimension ref="A1:H8"/>
  <sheetViews>
    <sheetView zoomScale="90" zoomScaleNormal="90" workbookViewId="0">
      <selection activeCell="B8" sqref="B8"/>
    </sheetView>
  </sheetViews>
  <sheetFormatPr baseColWidth="10" defaultRowHeight="14.5" x14ac:dyDescent="0.35"/>
  <cols>
    <col min="1" max="1" width="20.08984375" bestFit="1" customWidth="1"/>
    <col min="2" max="2" width="46.81640625" bestFit="1" customWidth="1"/>
  </cols>
  <sheetData>
    <row r="1" spans="1:8" x14ac:dyDescent="0.35">
      <c r="A1" s="30" t="s">
        <v>637</v>
      </c>
    </row>
    <row r="2" spans="1:8" ht="15.5" x14ac:dyDescent="0.35">
      <c r="A2" s="33" t="s">
        <v>638</v>
      </c>
      <c r="B2" s="33"/>
      <c r="C2" s="33"/>
      <c r="D2" s="33"/>
      <c r="E2" s="33"/>
      <c r="F2" s="33"/>
      <c r="G2" s="30"/>
      <c r="H2" s="30"/>
    </row>
    <row r="4" spans="1:8" x14ac:dyDescent="0.35">
      <c r="A4" s="30" t="s">
        <v>640</v>
      </c>
      <c r="B4" s="30" t="s">
        <v>639</v>
      </c>
    </row>
    <row r="5" spans="1:8" x14ac:dyDescent="0.35">
      <c r="A5" t="s">
        <v>315</v>
      </c>
      <c r="B5" s="13">
        <v>3</v>
      </c>
    </row>
    <row r="6" spans="1:8" x14ac:dyDescent="0.35">
      <c r="A6" s="37" t="s">
        <v>616</v>
      </c>
      <c r="B6" s="38">
        <v>21</v>
      </c>
    </row>
    <row r="7" spans="1:8" x14ac:dyDescent="0.35">
      <c r="A7" t="s">
        <v>631</v>
      </c>
      <c r="B7" s="13">
        <v>3</v>
      </c>
    </row>
    <row r="8" spans="1:8" x14ac:dyDescent="0.35">
      <c r="A8" t="s">
        <v>629</v>
      </c>
      <c r="B8" s="13">
        <v>4</v>
      </c>
    </row>
  </sheetData>
  <pageMargins left="0.7" right="0.7" top="0.78740157499999996" bottom="0.78740157499999996" header="0.3" footer="0.3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677AF-5A8B-4954-B33B-7E99D9253B61}">
  <dimension ref="A1:D43"/>
  <sheetViews>
    <sheetView workbookViewId="0">
      <selection activeCell="G6" sqref="G6"/>
    </sheetView>
  </sheetViews>
  <sheetFormatPr baseColWidth="10" defaultRowHeight="14.5" x14ac:dyDescent="0.35"/>
  <cols>
    <col min="1" max="1" width="18.7265625" customWidth="1"/>
    <col min="2" max="2" width="17.81640625" customWidth="1"/>
    <col min="3" max="3" width="24.6328125" customWidth="1"/>
    <col min="4" max="4" width="12.36328125" customWidth="1"/>
  </cols>
  <sheetData>
    <row r="1" spans="1:4" x14ac:dyDescent="0.35">
      <c r="A1" s="9" t="s">
        <v>82</v>
      </c>
      <c r="B1" s="10"/>
    </row>
    <row r="3" spans="1:4" x14ac:dyDescent="0.35">
      <c r="A3" s="6" t="s">
        <v>0</v>
      </c>
      <c r="B3" s="6" t="s">
        <v>2</v>
      </c>
      <c r="C3" s="6" t="s">
        <v>1</v>
      </c>
      <c r="D3" s="6" t="s">
        <v>81</v>
      </c>
    </row>
    <row r="4" spans="1:4" x14ac:dyDescent="0.35">
      <c r="A4" s="26" t="s">
        <v>12</v>
      </c>
      <c r="B4" s="41">
        <v>2000</v>
      </c>
      <c r="C4" s="26" t="s">
        <v>36</v>
      </c>
    </row>
    <row r="5" spans="1:4" x14ac:dyDescent="0.35">
      <c r="A5" s="26" t="s">
        <v>12</v>
      </c>
      <c r="B5" s="41">
        <v>2000</v>
      </c>
      <c r="C5" s="26" t="s">
        <v>37</v>
      </c>
    </row>
    <row r="6" spans="1:4" x14ac:dyDescent="0.35">
      <c r="A6" s="26" t="s">
        <v>13</v>
      </c>
      <c r="B6" s="41">
        <v>2000</v>
      </c>
      <c r="C6" s="26" t="s">
        <v>38</v>
      </c>
    </row>
    <row r="7" spans="1:4" x14ac:dyDescent="0.35">
      <c r="A7" s="26" t="s">
        <v>13</v>
      </c>
      <c r="B7" s="41">
        <v>2000</v>
      </c>
      <c r="C7" s="26" t="s">
        <v>39</v>
      </c>
    </row>
    <row r="8" spans="1:4" x14ac:dyDescent="0.35">
      <c r="A8" s="26" t="s">
        <v>35</v>
      </c>
      <c r="B8" s="41">
        <v>2001</v>
      </c>
      <c r="C8" s="26" t="s">
        <v>64</v>
      </c>
    </row>
    <row r="9" spans="1:4" x14ac:dyDescent="0.35">
      <c r="A9" s="26" t="s">
        <v>14</v>
      </c>
      <c r="B9" s="41">
        <v>2001</v>
      </c>
      <c r="C9" s="26" t="s">
        <v>65</v>
      </c>
    </row>
    <row r="10" spans="1:4" x14ac:dyDescent="0.35">
      <c r="A10" s="26" t="s">
        <v>41</v>
      </c>
      <c r="B10" s="41">
        <v>2001</v>
      </c>
      <c r="C10" s="26" t="s">
        <v>40</v>
      </c>
    </row>
    <row r="11" spans="1:4" x14ac:dyDescent="0.35">
      <c r="A11" s="26" t="s">
        <v>15</v>
      </c>
      <c r="B11" s="41">
        <v>2002</v>
      </c>
      <c r="C11" s="26" t="s">
        <v>74</v>
      </c>
    </row>
    <row r="12" spans="1:4" x14ac:dyDescent="0.35">
      <c r="A12" s="26" t="s">
        <v>15</v>
      </c>
      <c r="B12" s="41">
        <v>2003</v>
      </c>
      <c r="C12" s="26" t="s">
        <v>66</v>
      </c>
    </row>
    <row r="13" spans="1:4" x14ac:dyDescent="0.35">
      <c r="A13" s="26" t="s">
        <v>77</v>
      </c>
      <c r="B13" s="41">
        <v>2003</v>
      </c>
      <c r="C13" s="26" t="s">
        <v>78</v>
      </c>
    </row>
    <row r="14" spans="1:4" x14ac:dyDescent="0.35">
      <c r="A14" s="26" t="s">
        <v>16</v>
      </c>
      <c r="B14" s="41">
        <v>2004</v>
      </c>
      <c r="C14" s="26" t="s">
        <v>67</v>
      </c>
    </row>
    <row r="15" spans="1:4" x14ac:dyDescent="0.35">
      <c r="A15" s="26" t="s">
        <v>75</v>
      </c>
      <c r="B15" s="41">
        <v>2005</v>
      </c>
      <c r="C15" s="26" t="s">
        <v>76</v>
      </c>
    </row>
    <row r="16" spans="1:4" x14ac:dyDescent="0.35">
      <c r="A16" s="26" t="s">
        <v>79</v>
      </c>
      <c r="B16" s="41">
        <v>2005</v>
      </c>
      <c r="C16" s="26" t="s">
        <v>80</v>
      </c>
    </row>
    <row r="17" spans="1:3" x14ac:dyDescent="0.35">
      <c r="A17" s="26" t="s">
        <v>17</v>
      </c>
      <c r="B17" s="41">
        <v>2006</v>
      </c>
      <c r="C17" s="26" t="s">
        <v>68</v>
      </c>
    </row>
    <row r="18" spans="1:3" x14ac:dyDescent="0.35">
      <c r="A18" s="26" t="s">
        <v>18</v>
      </c>
      <c r="B18" s="41">
        <v>2006</v>
      </c>
      <c r="C18" s="26" t="s">
        <v>69</v>
      </c>
    </row>
    <row r="19" spans="1:3" x14ac:dyDescent="0.35">
      <c r="A19" s="26" t="s">
        <v>18</v>
      </c>
      <c r="B19" s="41">
        <v>2006</v>
      </c>
      <c r="C19" s="26" t="s">
        <v>70</v>
      </c>
    </row>
    <row r="20" spans="1:3" x14ac:dyDescent="0.35">
      <c r="A20" s="26" t="s">
        <v>19</v>
      </c>
      <c r="B20" s="41">
        <v>2007</v>
      </c>
      <c r="C20" s="26" t="s">
        <v>71</v>
      </c>
    </row>
    <row r="21" spans="1:3" x14ac:dyDescent="0.35">
      <c r="A21" s="26" t="s">
        <v>20</v>
      </c>
      <c r="B21" s="41">
        <v>2007</v>
      </c>
      <c r="C21" s="26" t="s">
        <v>72</v>
      </c>
    </row>
    <row r="22" spans="1:3" x14ac:dyDescent="0.35">
      <c r="A22" s="26" t="s">
        <v>21</v>
      </c>
      <c r="B22" s="41">
        <v>2008</v>
      </c>
      <c r="C22" s="26" t="s">
        <v>60</v>
      </c>
    </row>
    <row r="23" spans="1:3" x14ac:dyDescent="0.35">
      <c r="A23" s="26" t="s">
        <v>22</v>
      </c>
      <c r="B23" s="41">
        <v>2009</v>
      </c>
      <c r="C23" s="26" t="s">
        <v>73</v>
      </c>
    </row>
    <row r="24" spans="1:3" x14ac:dyDescent="0.35">
      <c r="A24" s="26" t="s">
        <v>58</v>
      </c>
      <c r="B24" s="41">
        <v>2009</v>
      </c>
      <c r="C24" s="26" t="s">
        <v>59</v>
      </c>
    </row>
    <row r="25" spans="1:3" x14ac:dyDescent="0.35">
      <c r="A25" s="26" t="s">
        <v>23</v>
      </c>
      <c r="B25" s="41">
        <v>2010</v>
      </c>
      <c r="C25" s="26" t="s">
        <v>55</v>
      </c>
    </row>
    <row r="26" spans="1:3" x14ac:dyDescent="0.35">
      <c r="A26" s="26" t="s">
        <v>23</v>
      </c>
      <c r="B26" s="41">
        <v>2011</v>
      </c>
      <c r="C26" s="26" t="s">
        <v>54</v>
      </c>
    </row>
    <row r="27" spans="1:3" x14ac:dyDescent="0.35">
      <c r="A27" s="26" t="s">
        <v>24</v>
      </c>
      <c r="B27" s="41">
        <v>2011</v>
      </c>
      <c r="C27" s="26" t="s">
        <v>53</v>
      </c>
    </row>
    <row r="28" spans="1:3" x14ac:dyDescent="0.35">
      <c r="A28" s="26" t="s">
        <v>23</v>
      </c>
      <c r="B28" s="41">
        <v>2012</v>
      </c>
      <c r="C28" s="26" t="s">
        <v>56</v>
      </c>
    </row>
    <row r="29" spans="1:3" x14ac:dyDescent="0.35">
      <c r="A29" s="26" t="s">
        <v>23</v>
      </c>
      <c r="B29" s="41">
        <v>2012</v>
      </c>
      <c r="C29" s="26" t="s">
        <v>57</v>
      </c>
    </row>
    <row r="30" spans="1:3" x14ac:dyDescent="0.35">
      <c r="A30" s="26" t="s">
        <v>22</v>
      </c>
      <c r="B30" s="41">
        <v>2013</v>
      </c>
      <c r="C30" s="26" t="s">
        <v>63</v>
      </c>
    </row>
    <row r="31" spans="1:3" x14ac:dyDescent="0.35">
      <c r="A31" s="26" t="s">
        <v>19</v>
      </c>
      <c r="B31" s="41">
        <v>2013</v>
      </c>
      <c r="C31" s="26" t="s">
        <v>62</v>
      </c>
    </row>
    <row r="32" spans="1:3" x14ac:dyDescent="0.35">
      <c r="A32" s="26" t="s">
        <v>25</v>
      </c>
      <c r="B32" s="41">
        <v>2013</v>
      </c>
      <c r="C32" s="26" t="s">
        <v>52</v>
      </c>
    </row>
    <row r="33" spans="1:3" x14ac:dyDescent="0.35">
      <c r="A33" s="26" t="s">
        <v>19</v>
      </c>
      <c r="B33" s="41">
        <v>2014</v>
      </c>
      <c r="C33" s="26" t="s">
        <v>61</v>
      </c>
    </row>
    <row r="34" spans="1:3" x14ac:dyDescent="0.35">
      <c r="A34" s="26" t="s">
        <v>25</v>
      </c>
      <c r="B34" s="41">
        <v>2015</v>
      </c>
      <c r="C34" s="26" t="s">
        <v>51</v>
      </c>
    </row>
    <row r="35" spans="1:3" x14ac:dyDescent="0.35">
      <c r="A35" s="26" t="s">
        <v>26</v>
      </c>
      <c r="B35" s="41">
        <v>2016</v>
      </c>
      <c r="C35" s="26" t="s">
        <v>49</v>
      </c>
    </row>
    <row r="36" spans="1:3" x14ac:dyDescent="0.35">
      <c r="A36" s="26" t="s">
        <v>27</v>
      </c>
      <c r="B36" s="41">
        <v>2017</v>
      </c>
      <c r="C36" s="26" t="s">
        <v>50</v>
      </c>
    </row>
    <row r="37" spans="1:3" x14ac:dyDescent="0.35">
      <c r="A37" s="26" t="s">
        <v>28</v>
      </c>
      <c r="B37" s="41">
        <v>2018</v>
      </c>
      <c r="C37" s="26" t="s">
        <v>42</v>
      </c>
    </row>
    <row r="38" spans="1:3" x14ac:dyDescent="0.35">
      <c r="A38" s="26" t="s">
        <v>29</v>
      </c>
      <c r="B38" s="41">
        <v>2018</v>
      </c>
      <c r="C38" s="26" t="s">
        <v>43</v>
      </c>
    </row>
    <row r="39" spans="1:3" x14ac:dyDescent="0.35">
      <c r="A39" s="26" t="s">
        <v>30</v>
      </c>
      <c r="B39" s="41">
        <v>2018</v>
      </c>
      <c r="C39" s="26" t="s">
        <v>44</v>
      </c>
    </row>
    <row r="40" spans="1:3" x14ac:dyDescent="0.35">
      <c r="A40" s="26" t="s">
        <v>31</v>
      </c>
      <c r="B40" s="41">
        <v>2019</v>
      </c>
      <c r="C40" s="26" t="s">
        <v>45</v>
      </c>
    </row>
    <row r="41" spans="1:3" x14ac:dyDescent="0.35">
      <c r="A41" s="26" t="s">
        <v>32</v>
      </c>
      <c r="B41" s="41">
        <v>2019</v>
      </c>
      <c r="C41" s="26" t="s">
        <v>46</v>
      </c>
    </row>
    <row r="42" spans="1:3" x14ac:dyDescent="0.35">
      <c r="A42" s="26" t="s">
        <v>33</v>
      </c>
      <c r="B42" s="41">
        <v>2020</v>
      </c>
      <c r="C42" s="26" t="s">
        <v>47</v>
      </c>
    </row>
    <row r="43" spans="1:3" x14ac:dyDescent="0.35">
      <c r="A43" s="26" t="s">
        <v>34</v>
      </c>
      <c r="B43" s="41">
        <v>2020</v>
      </c>
      <c r="C43" s="26" t="s">
        <v>48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Analyse</vt:lpstr>
      <vt:lpstr>Fragestellung 1 - Ergebnisse</vt:lpstr>
      <vt:lpstr>Hypothese 1.1 - Ergebnisse</vt:lpstr>
      <vt:lpstr>Hypothese 1.2 - Ergebnisse</vt:lpstr>
      <vt:lpstr>Verlan</vt:lpstr>
      <vt:lpstr>Régistre de langue</vt:lpstr>
      <vt:lpstr>Bildungsart</vt:lpstr>
      <vt:lpstr>Fragestelung 2 - Ergebnisse</vt:lpstr>
      <vt:lpstr>Hypothese 2.1 - Ergebnisse</vt:lpstr>
      <vt:lpstr>Hypothese 2.2 - Ergebnisse</vt:lpstr>
      <vt:lpstr>Hypothese 2.3 - Ergebnisse</vt:lpstr>
      <vt:lpstr>Raptexte Sammlung 2000-2020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2020-05-30T09:38:34Z</dcterms:created>
  <dcterms:modified xsi:type="dcterms:W3CDTF">2020-07-11T19:34:47Z</dcterms:modified>
</cp:coreProperties>
</file>